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tendrasanghani/Downloads/"/>
    </mc:Choice>
  </mc:AlternateContent>
  <xr:revisionPtr revIDLastSave="0" documentId="13_ncr:1_{019F8BDE-6CDB-0549-88F7-A01AE308856C}" xr6:coauthVersionLast="47" xr6:coauthVersionMax="47" xr10:uidLastSave="{00000000-0000-0000-0000-000000000000}"/>
  <bookViews>
    <workbookView xWindow="3940" yWindow="500" windowWidth="30340" windowHeight="22380" xr2:uid="{00000000-000D-0000-FFFF-FFFF00000000}"/>
  </bookViews>
  <sheets>
    <sheet name="Schedule Of Accomoda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3" l="1"/>
  <c r="I42" i="3"/>
  <c r="E51" i="3"/>
  <c r="E42" i="3"/>
  <c r="E33" i="3"/>
  <c r="I33" i="3" l="1"/>
  <c r="H33" i="3" s="1"/>
  <c r="H51" i="3"/>
  <c r="H42" i="3"/>
  <c r="G51" i="3"/>
  <c r="G42" i="3"/>
  <c r="G33" i="3"/>
  <c r="E87" i="3"/>
  <c r="E86" i="3"/>
  <c r="E63" i="3" l="1"/>
  <c r="E62" i="3"/>
  <c r="I62" i="3" s="1"/>
  <c r="E61" i="3"/>
  <c r="E60" i="3"/>
  <c r="E59" i="3"/>
  <c r="E56" i="3"/>
  <c r="E55" i="3"/>
  <c r="E54" i="3"/>
  <c r="E53" i="3"/>
  <c r="E52" i="3"/>
  <c r="E50" i="3"/>
  <c r="E47" i="3"/>
  <c r="E46" i="3"/>
  <c r="E45" i="3"/>
  <c r="E44" i="3"/>
  <c r="E43" i="3"/>
  <c r="E41" i="3"/>
  <c r="E38" i="3"/>
  <c r="E37" i="3"/>
  <c r="E36" i="3"/>
  <c r="E35" i="3"/>
  <c r="E34" i="3"/>
  <c r="E32" i="3"/>
  <c r="E29" i="3"/>
  <c r="I29" i="3" s="1"/>
  <c r="E28" i="3"/>
  <c r="E27" i="3"/>
  <c r="I27" i="3" s="1"/>
  <c r="E26" i="3"/>
  <c r="E25" i="3"/>
  <c r="E24" i="3"/>
  <c r="I24" i="3" s="1"/>
  <c r="E21" i="3"/>
  <c r="E20" i="3"/>
  <c r="I20" i="3" s="1"/>
  <c r="E19" i="3"/>
  <c r="E18" i="3"/>
  <c r="I18" i="3" s="1"/>
  <c r="E17" i="3"/>
  <c r="I17" i="3" s="1"/>
  <c r="E16" i="3"/>
  <c r="E13" i="3"/>
  <c r="I13" i="3" s="1"/>
  <c r="E12" i="3"/>
  <c r="E11" i="3"/>
  <c r="I11" i="3" s="1"/>
  <c r="E10" i="3"/>
  <c r="I10" i="3" s="1"/>
  <c r="E9" i="3"/>
  <c r="I9" i="3" s="1"/>
  <c r="E8" i="3"/>
  <c r="I8" i="3" s="1"/>
  <c r="I21" i="3" l="1"/>
  <c r="H21" i="3" s="1"/>
  <c r="I47" i="3"/>
  <c r="H47" i="3" s="1"/>
  <c r="I16" i="3"/>
  <c r="H16" i="3" s="1"/>
  <c r="I32" i="3"/>
  <c r="H32" i="3" s="1"/>
  <c r="I59" i="3"/>
  <c r="H59" i="3" s="1"/>
  <c r="I25" i="3"/>
  <c r="H25" i="3" s="1"/>
  <c r="I34" i="3"/>
  <c r="H34" i="3" s="1"/>
  <c r="I52" i="3"/>
  <c r="H52" i="3" s="1"/>
  <c r="I60" i="3"/>
  <c r="H60" i="3" s="1"/>
  <c r="I26" i="3"/>
  <c r="H26" i="3" s="1"/>
  <c r="I35" i="3"/>
  <c r="H35" i="3" s="1"/>
  <c r="I44" i="3"/>
  <c r="H44" i="3" s="1"/>
  <c r="I53" i="3"/>
  <c r="H53" i="3" s="1"/>
  <c r="I61" i="3"/>
  <c r="H61" i="3" s="1"/>
  <c r="I19" i="3"/>
  <c r="H19" i="3" s="1"/>
  <c r="I36" i="3"/>
  <c r="H36" i="3" s="1"/>
  <c r="I45" i="3"/>
  <c r="H45" i="3" s="1"/>
  <c r="I54" i="3"/>
  <c r="H54" i="3" s="1"/>
  <c r="I38" i="3"/>
  <c r="H38" i="3" s="1"/>
  <c r="I56" i="3"/>
  <c r="H56" i="3" s="1"/>
  <c r="I41" i="3"/>
  <c r="H41" i="3" s="1"/>
  <c r="I50" i="3"/>
  <c r="H50" i="3" s="1"/>
  <c r="I43" i="3"/>
  <c r="H43" i="3" s="1"/>
  <c r="I12" i="3"/>
  <c r="H12" i="3" s="1"/>
  <c r="I28" i="3"/>
  <c r="H28" i="3" s="1"/>
  <c r="I37" i="3"/>
  <c r="H37" i="3" s="1"/>
  <c r="I46" i="3"/>
  <c r="H46" i="3" s="1"/>
  <c r="I55" i="3"/>
  <c r="H55" i="3" s="1"/>
  <c r="I63" i="3"/>
  <c r="H63" i="3" s="1"/>
  <c r="G13" i="3"/>
  <c r="H13" i="3"/>
  <c r="G20" i="3"/>
  <c r="H20" i="3"/>
  <c r="G27" i="3"/>
  <c r="H27" i="3"/>
  <c r="G8" i="3"/>
  <c r="H8" i="3"/>
  <c r="G9" i="3"/>
  <c r="H9" i="3"/>
  <c r="G17" i="3"/>
  <c r="H17" i="3"/>
  <c r="G24" i="3"/>
  <c r="H24" i="3"/>
  <c r="G29" i="3"/>
  <c r="H29" i="3"/>
  <c r="G10" i="3"/>
  <c r="H10" i="3"/>
  <c r="G11" i="3"/>
  <c r="H11" i="3"/>
  <c r="G18" i="3"/>
  <c r="H18" i="3"/>
  <c r="G62" i="3"/>
  <c r="H62" i="3"/>
  <c r="G34" i="3"/>
  <c r="G63" i="3"/>
  <c r="G50" i="3"/>
  <c r="G54" i="3"/>
  <c r="G56" i="3"/>
  <c r="G59" i="3"/>
  <c r="G61" i="3"/>
  <c r="G52" i="3"/>
  <c r="G53" i="3"/>
  <c r="G55" i="3"/>
  <c r="G60" i="3"/>
  <c r="G32" i="3"/>
  <c r="G36" i="3"/>
  <c r="G38" i="3"/>
  <c r="G43" i="3"/>
  <c r="G44" i="3"/>
  <c r="G46" i="3"/>
  <c r="G35" i="3"/>
  <c r="G37" i="3"/>
  <c r="G41" i="3"/>
  <c r="G45" i="3"/>
  <c r="G47" i="3"/>
  <c r="G12" i="3"/>
  <c r="G16" i="3"/>
  <c r="G19" i="3"/>
  <c r="G21" i="3"/>
  <c r="G25" i="3"/>
  <c r="G26" i="3"/>
  <c r="G28" i="3"/>
  <c r="H66" i="3" l="1"/>
  <c r="G66" i="3"/>
  <c r="D66" i="3" s="1"/>
  <c r="F66" i="3"/>
  <c r="D77" i="3"/>
  <c r="E77" i="3"/>
  <c r="D98" i="3" l="1"/>
  <c r="G73" i="3" l="1"/>
  <c r="G72" i="3"/>
  <c r="D126" i="3"/>
  <c r="E123" i="3"/>
  <c r="E120" i="3"/>
  <c r="E117" i="3"/>
  <c r="E114" i="3"/>
  <c r="E111" i="3"/>
  <c r="E108" i="3"/>
  <c r="E107" i="3"/>
  <c r="E104" i="3"/>
  <c r="E93" i="3"/>
  <c r="E92" i="3"/>
  <c r="E91" i="3"/>
  <c r="E88" i="3"/>
  <c r="G77" i="3" l="1"/>
  <c r="E98" i="3"/>
  <c r="E126" i="3"/>
</calcChain>
</file>

<file path=xl/sharedStrings.xml><?xml version="1.0" encoding="utf-8"?>
<sst xmlns="http://schemas.openxmlformats.org/spreadsheetml/2006/main" count="112" uniqueCount="37">
  <si>
    <t>SALES</t>
  </si>
  <si>
    <t>NiA</t>
  </si>
  <si>
    <t>Sq m</t>
  </si>
  <si>
    <t>Sq ft</t>
  </si>
  <si>
    <t>Private</t>
  </si>
  <si>
    <t>Grnd</t>
  </si>
  <si>
    <t>Commercial Now</t>
  </si>
  <si>
    <t>Yield</t>
  </si>
  <si>
    <t>Name</t>
  </si>
  <si>
    <t>Qty</t>
  </si>
  <si>
    <t>CORE x3</t>
  </si>
  <si>
    <t>Basement 01</t>
  </si>
  <si>
    <t>CORE x4</t>
  </si>
  <si>
    <t>1,2,3 AND 4</t>
  </si>
  <si>
    <t>Basement Mezzanine</t>
  </si>
  <si>
    <t>Lower Level Ground</t>
  </si>
  <si>
    <t>Level 00</t>
  </si>
  <si>
    <t>LOBBY</t>
  </si>
  <si>
    <t>Level 01</t>
  </si>
  <si>
    <t>Level 02</t>
  </si>
  <si>
    <t>Level 03</t>
  </si>
  <si>
    <t>Level 04</t>
  </si>
  <si>
    <t>Level 05</t>
  </si>
  <si>
    <t>Lower Ground</t>
  </si>
  <si>
    <t>2 BED</t>
  </si>
  <si>
    <t>3 BED</t>
  </si>
  <si>
    <t>Communal</t>
  </si>
  <si>
    <t>Studio</t>
  </si>
  <si>
    <t>1 Bed</t>
  </si>
  <si>
    <t>Basement One</t>
  </si>
  <si>
    <t>Basement Mezz</t>
  </si>
  <si>
    <t>GiA</t>
  </si>
  <si>
    <t>Flats</t>
  </si>
  <si>
    <t>Price Per Sq Ft</t>
  </si>
  <si>
    <t>Level GF</t>
  </si>
  <si>
    <t>Price Per Flat</t>
  </si>
  <si>
    <t xml:space="preserve">Total 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</si>
</sst>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&quot;£&quot;#,##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5" fillId="3" borderId="8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0" fillId="0" borderId="0" xfId="1" applyFont="1" applyBorder="1"/>
    <xf numFmtId="164" fontId="0" fillId="0" borderId="5" xfId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4" fontId="3" fillId="0" borderId="0" xfId="1" applyFont="1" applyBorder="1"/>
    <xf numFmtId="164" fontId="3" fillId="0" borderId="5" xfId="1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3" fillId="0" borderId="3" xfId="0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0" xfId="0" applyFont="1"/>
    <xf numFmtId="165" fontId="0" fillId="0" borderId="0" xfId="1" applyNumberFormat="1" applyFont="1" applyBorder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2" fontId="6" fillId="3" borderId="9" xfId="2" applyNumberFormat="1" applyFont="1" applyBorder="1"/>
    <xf numFmtId="2" fontId="6" fillId="3" borderId="9" xfId="2" applyNumberFormat="1" applyFont="1" applyBorder="1" applyAlignment="1">
      <alignment horizontal="left" vertical="top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 vertical="center"/>
    </xf>
    <xf numFmtId="0" fontId="6" fillId="3" borderId="9" xfId="2" applyFont="1" applyBorder="1"/>
    <xf numFmtId="2" fontId="1" fillId="4" borderId="10" xfId="3" applyNumberFormat="1" applyBorder="1"/>
    <xf numFmtId="2" fontId="2" fillId="4" borderId="11" xfId="3" applyNumberFormat="1" applyFont="1" applyBorder="1"/>
    <xf numFmtId="2" fontId="1" fillId="4" borderId="11" xfId="3" applyNumberFormat="1" applyBorder="1" applyAlignment="1">
      <alignment horizontal="center" vertical="center"/>
    </xf>
    <xf numFmtId="2" fontId="1" fillId="5" borderId="10" xfId="4" applyNumberFormat="1" applyBorder="1"/>
    <xf numFmtId="2" fontId="2" fillId="5" borderId="11" xfId="4" applyNumberFormat="1" applyFont="1" applyBorder="1"/>
    <xf numFmtId="2" fontId="1" fillId="5" borderId="11" xfId="4" applyNumberFormat="1" applyBorder="1" applyAlignment="1">
      <alignment horizontal="center" vertical="center"/>
    </xf>
    <xf numFmtId="2" fontId="1" fillId="6" borderId="10" xfId="3" applyNumberFormat="1" applyFill="1" applyBorder="1"/>
    <xf numFmtId="2" fontId="2" fillId="6" borderId="11" xfId="3" applyNumberFormat="1" applyFont="1" applyFill="1" applyBorder="1"/>
    <xf numFmtId="166" fontId="1" fillId="6" borderId="11" xfId="3" applyNumberFormat="1" applyFill="1" applyBorder="1" applyAlignment="1">
      <alignment horizontal="center" vertical="center"/>
    </xf>
    <xf numFmtId="2" fontId="1" fillId="6" borderId="11" xfId="3" applyNumberFormat="1" applyFill="1" applyBorder="1" applyAlignment="1">
      <alignment horizontal="center" vertical="center"/>
    </xf>
    <xf numFmtId="2" fontId="1" fillId="2" borderId="10" xfId="4" applyNumberFormat="1" applyFill="1" applyBorder="1"/>
    <xf numFmtId="2" fontId="2" fillId="2" borderId="11" xfId="4" applyNumberFormat="1" applyFont="1" applyFill="1" applyBorder="1"/>
    <xf numFmtId="166" fontId="1" fillId="2" borderId="11" xfId="4" applyNumberFormat="1" applyFill="1" applyBorder="1" applyAlignment="1">
      <alignment horizontal="center" vertical="center"/>
    </xf>
    <xf numFmtId="2" fontId="1" fillId="2" borderId="11" xfId="4" applyNumberFormat="1" applyFill="1" applyBorder="1" applyAlignment="1">
      <alignment horizontal="center" vertical="center"/>
    </xf>
    <xf numFmtId="166" fontId="1" fillId="4" borderId="11" xfId="3" applyNumberFormat="1" applyBorder="1" applyAlignment="1">
      <alignment horizontal="center" vertical="center"/>
    </xf>
    <xf numFmtId="166" fontId="1" fillId="5" borderId="11" xfId="4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6" borderId="11" xfId="3" applyNumberFormat="1" applyFill="1" applyBorder="1" applyAlignment="1">
      <alignment horizontal="center" vertical="center"/>
    </xf>
    <xf numFmtId="1" fontId="1" fillId="2" borderId="11" xfId="4" applyNumberFormat="1" applyFill="1" applyBorder="1" applyAlignment="1">
      <alignment horizontal="center" vertical="center"/>
    </xf>
    <xf numFmtId="1" fontId="1" fillId="4" borderId="11" xfId="3" applyNumberFormat="1" applyBorder="1" applyAlignment="1">
      <alignment horizontal="center" vertical="center"/>
    </xf>
    <xf numFmtId="1" fontId="1" fillId="5" borderId="11" xfId="4" applyNumberFormat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7" fontId="0" fillId="0" borderId="0" xfId="0" applyNumberForma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3" fillId="0" borderId="14" xfId="0" applyFont="1" applyBorder="1" applyAlignment="1">
      <alignment horizontal="center"/>
    </xf>
    <xf numFmtId="164" fontId="3" fillId="0" borderId="14" xfId="1" applyFont="1" applyBorder="1" applyAlignment="1">
      <alignment horizontal="center"/>
    </xf>
    <xf numFmtId="164" fontId="3" fillId="0" borderId="14" xfId="1" applyFont="1" applyBorder="1"/>
    <xf numFmtId="2" fontId="6" fillId="3" borderId="8" xfId="2" applyNumberFormat="1" applyFont="1"/>
    <xf numFmtId="1" fontId="6" fillId="3" borderId="8" xfId="2" applyNumberFormat="1" applyFont="1" applyAlignment="1">
      <alignment horizontal="center" vertical="center"/>
    </xf>
    <xf numFmtId="2" fontId="6" fillId="3" borderId="8" xfId="2" applyNumberFormat="1" applyFont="1" applyAlignment="1">
      <alignment horizontal="center" vertical="center"/>
    </xf>
    <xf numFmtId="2" fontId="6" fillId="3" borderId="8" xfId="2" applyNumberFormat="1" applyFont="1" applyAlignment="1">
      <alignment horizontal="left" vertical="top"/>
    </xf>
    <xf numFmtId="164" fontId="3" fillId="0" borderId="15" xfId="0" applyNumberFormat="1" applyFont="1" applyBorder="1"/>
    <xf numFmtId="164" fontId="3" fillId="0" borderId="0" xfId="0" applyNumberFormat="1" applyFont="1"/>
    <xf numFmtId="164" fontId="3" fillId="0" borderId="14" xfId="0" applyNumberFormat="1" applyFont="1" applyBorder="1"/>
    <xf numFmtId="0" fontId="0" fillId="0" borderId="0" xfId="0" applyAlignment="1">
      <alignment horizontal="center" vertical="center"/>
    </xf>
    <xf numFmtId="0" fontId="6" fillId="3" borderId="8" xfId="2" applyFont="1"/>
    <xf numFmtId="0" fontId="6" fillId="3" borderId="8" xfId="2" applyFont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3" fillId="0" borderId="17" xfId="0" applyNumberFormat="1" applyFont="1" applyBorder="1"/>
    <xf numFmtId="1" fontId="3" fillId="0" borderId="17" xfId="0" applyNumberFormat="1" applyFont="1" applyBorder="1" applyAlignment="1">
      <alignment horizontal="center"/>
    </xf>
    <xf numFmtId="164" fontId="3" fillId="0" borderId="18" xfId="0" applyNumberFormat="1" applyFont="1" applyBorder="1"/>
    <xf numFmtId="167" fontId="0" fillId="0" borderId="14" xfId="0" applyNumberFormat="1" applyBorder="1"/>
    <xf numFmtId="167" fontId="1" fillId="6" borderId="11" xfId="3" applyNumberFormat="1" applyFill="1" applyBorder="1" applyAlignment="1">
      <alignment horizontal="right" vertical="center"/>
    </xf>
    <xf numFmtId="167" fontId="1" fillId="2" borderId="11" xfId="4" applyNumberFormat="1" applyFill="1" applyBorder="1" applyAlignment="1">
      <alignment horizontal="right" vertical="center"/>
    </xf>
    <xf numFmtId="167" fontId="1" fillId="4" borderId="11" xfId="3" applyNumberFormat="1" applyBorder="1" applyAlignment="1">
      <alignment horizontal="right" vertical="center"/>
    </xf>
    <xf numFmtId="167" fontId="1" fillId="5" borderId="11" xfId="4" applyNumberFormat="1" applyBorder="1" applyAlignment="1">
      <alignment horizontal="right" vertical="center"/>
    </xf>
    <xf numFmtId="167" fontId="3" fillId="0" borderId="12" xfId="0" applyNumberFormat="1" applyFont="1" applyBorder="1" applyAlignment="1">
      <alignment horizontal="center"/>
    </xf>
    <xf numFmtId="2" fontId="0" fillId="0" borderId="0" xfId="1" applyNumberFormat="1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1" fontId="0" fillId="0" borderId="21" xfId="0" applyNumberForma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14" xfId="0" applyNumberFormat="1" applyFont="1" applyBorder="1" applyAlignment="1">
      <alignment horizontal="center"/>
    </xf>
    <xf numFmtId="167" fontId="1" fillId="6" borderId="19" xfId="3" applyNumberFormat="1" applyFill="1" applyBorder="1" applyAlignment="1">
      <alignment horizontal="right" vertical="center"/>
    </xf>
    <xf numFmtId="167" fontId="1" fillId="2" borderId="19" xfId="4" applyNumberFormat="1" applyFill="1" applyBorder="1" applyAlignment="1">
      <alignment horizontal="right" vertical="center"/>
    </xf>
    <xf numFmtId="167" fontId="1" fillId="4" borderId="19" xfId="3" applyNumberFormat="1" applyBorder="1" applyAlignment="1">
      <alignment horizontal="right" vertical="center"/>
    </xf>
    <xf numFmtId="167" fontId="1" fillId="5" borderId="19" xfId="4" applyNumberFormat="1" applyBorder="1" applyAlignment="1">
      <alignment horizontal="right" vertical="center"/>
    </xf>
    <xf numFmtId="167" fontId="0" fillId="0" borderId="22" xfId="0" applyNumberFormat="1" applyBorder="1"/>
    <xf numFmtId="0" fontId="0" fillId="0" borderId="23" xfId="0" applyBorder="1" applyAlignment="1">
      <alignment horizontal="center"/>
    </xf>
    <xf numFmtId="165" fontId="3" fillId="0" borderId="24" xfId="0" applyNumberFormat="1" applyFont="1" applyBorder="1"/>
    <xf numFmtId="164" fontId="3" fillId="0" borderId="24" xfId="0" applyNumberFormat="1" applyFont="1" applyBorder="1"/>
    <xf numFmtId="1" fontId="3" fillId="0" borderId="24" xfId="0" applyNumberFormat="1" applyFont="1" applyBorder="1" applyAlignment="1">
      <alignment horizontal="center"/>
    </xf>
    <xf numFmtId="167" fontId="3" fillId="0" borderId="25" xfId="0" applyNumberFormat="1" applyFont="1" applyBorder="1"/>
  </cellXfs>
  <cellStyles count="5">
    <cellStyle name="20% - Accent2" xfId="3" builtinId="34"/>
    <cellStyle name="20% - Accent3" xfId="4" builtinId="38"/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127"/>
  <sheetViews>
    <sheetView tabSelected="1" zoomScale="85" zoomScaleNormal="85" workbookViewId="0">
      <selection activeCell="I3" sqref="I3"/>
    </sheetView>
  </sheetViews>
  <sheetFormatPr baseColWidth="10" defaultColWidth="8.83203125" defaultRowHeight="13" x14ac:dyDescent="0.15"/>
  <cols>
    <col min="1" max="1" width="3" customWidth="1"/>
    <col min="2" max="2" width="27.33203125" style="5" bestFit="1" customWidth="1"/>
    <col min="3" max="3" width="10.6640625" style="5" customWidth="1"/>
    <col min="4" max="4" width="12" style="5" customWidth="1"/>
    <col min="5" max="5" width="12" customWidth="1"/>
    <col min="6" max="6" width="12" style="50" customWidth="1"/>
    <col min="7" max="7" width="11.5" customWidth="1"/>
    <col min="8" max="10" width="14.33203125" bestFit="1" customWidth="1"/>
    <col min="11" max="11" width="10.5" bestFit="1" customWidth="1"/>
    <col min="12" max="12" width="8" customWidth="1"/>
    <col min="14" max="16" width="14.33203125" bestFit="1" customWidth="1"/>
    <col min="251" max="251" width="3" customWidth="1"/>
    <col min="252" max="252" width="27.33203125" bestFit="1" customWidth="1"/>
    <col min="253" max="253" width="10.6640625" customWidth="1"/>
    <col min="254" max="256" width="12" customWidth="1"/>
    <col min="257" max="257" width="11.5" bestFit="1" customWidth="1"/>
    <col min="258" max="259" width="15.5" bestFit="1" customWidth="1"/>
    <col min="260" max="260" width="14.33203125" bestFit="1" customWidth="1"/>
    <col min="261" max="264" width="12.83203125" bestFit="1" customWidth="1"/>
    <col min="267" max="267" width="10.5" bestFit="1" customWidth="1"/>
    <col min="507" max="507" width="3" customWidth="1"/>
    <col min="508" max="508" width="27.33203125" bestFit="1" customWidth="1"/>
    <col min="509" max="509" width="10.6640625" customWidth="1"/>
    <col min="510" max="512" width="12" customWidth="1"/>
    <col min="513" max="513" width="11.5" bestFit="1" customWidth="1"/>
    <col min="514" max="515" width="15.5" bestFit="1" customWidth="1"/>
    <col min="516" max="516" width="14.33203125" bestFit="1" customWidth="1"/>
    <col min="517" max="520" width="12.83203125" bestFit="1" customWidth="1"/>
    <col min="523" max="523" width="10.5" bestFit="1" customWidth="1"/>
    <col min="763" max="763" width="3" customWidth="1"/>
    <col min="764" max="764" width="27.33203125" bestFit="1" customWidth="1"/>
    <col min="765" max="765" width="10.6640625" customWidth="1"/>
    <col min="766" max="768" width="12" customWidth="1"/>
    <col min="769" max="769" width="11.5" bestFit="1" customWidth="1"/>
    <col min="770" max="771" width="15.5" bestFit="1" customWidth="1"/>
    <col min="772" max="772" width="14.33203125" bestFit="1" customWidth="1"/>
    <col min="773" max="776" width="12.83203125" bestFit="1" customWidth="1"/>
    <col min="779" max="779" width="10.5" bestFit="1" customWidth="1"/>
    <col min="1019" max="1019" width="3" customWidth="1"/>
    <col min="1020" max="1020" width="27.33203125" bestFit="1" customWidth="1"/>
    <col min="1021" max="1021" width="10.6640625" customWidth="1"/>
    <col min="1022" max="1024" width="12" customWidth="1"/>
    <col min="1025" max="1025" width="11.5" bestFit="1" customWidth="1"/>
    <col min="1026" max="1027" width="15.5" bestFit="1" customWidth="1"/>
    <col min="1028" max="1028" width="14.33203125" bestFit="1" customWidth="1"/>
    <col min="1029" max="1032" width="12.83203125" bestFit="1" customWidth="1"/>
    <col min="1035" max="1035" width="10.5" bestFit="1" customWidth="1"/>
    <col min="1275" max="1275" width="3" customWidth="1"/>
    <col min="1276" max="1276" width="27.33203125" bestFit="1" customWidth="1"/>
    <col min="1277" max="1277" width="10.6640625" customWidth="1"/>
    <col min="1278" max="1280" width="12" customWidth="1"/>
    <col min="1281" max="1281" width="11.5" bestFit="1" customWidth="1"/>
    <col min="1282" max="1283" width="15.5" bestFit="1" customWidth="1"/>
    <col min="1284" max="1284" width="14.33203125" bestFit="1" customWidth="1"/>
    <col min="1285" max="1288" width="12.83203125" bestFit="1" customWidth="1"/>
    <col min="1291" max="1291" width="10.5" bestFit="1" customWidth="1"/>
    <col min="1531" max="1531" width="3" customWidth="1"/>
    <col min="1532" max="1532" width="27.33203125" bestFit="1" customWidth="1"/>
    <col min="1533" max="1533" width="10.6640625" customWidth="1"/>
    <col min="1534" max="1536" width="12" customWidth="1"/>
    <col min="1537" max="1537" width="11.5" bestFit="1" customWidth="1"/>
    <col min="1538" max="1539" width="15.5" bestFit="1" customWidth="1"/>
    <col min="1540" max="1540" width="14.33203125" bestFit="1" customWidth="1"/>
    <col min="1541" max="1544" width="12.83203125" bestFit="1" customWidth="1"/>
    <col min="1547" max="1547" width="10.5" bestFit="1" customWidth="1"/>
    <col min="1787" max="1787" width="3" customWidth="1"/>
    <col min="1788" max="1788" width="27.33203125" bestFit="1" customWidth="1"/>
    <col min="1789" max="1789" width="10.6640625" customWidth="1"/>
    <col min="1790" max="1792" width="12" customWidth="1"/>
    <col min="1793" max="1793" width="11.5" bestFit="1" customWidth="1"/>
    <col min="1794" max="1795" width="15.5" bestFit="1" customWidth="1"/>
    <col min="1796" max="1796" width="14.33203125" bestFit="1" customWidth="1"/>
    <col min="1797" max="1800" width="12.83203125" bestFit="1" customWidth="1"/>
    <col min="1803" max="1803" width="10.5" bestFit="1" customWidth="1"/>
    <col min="2043" max="2043" width="3" customWidth="1"/>
    <col min="2044" max="2044" width="27.33203125" bestFit="1" customWidth="1"/>
    <col min="2045" max="2045" width="10.6640625" customWidth="1"/>
    <col min="2046" max="2048" width="12" customWidth="1"/>
    <col min="2049" max="2049" width="11.5" bestFit="1" customWidth="1"/>
    <col min="2050" max="2051" width="15.5" bestFit="1" customWidth="1"/>
    <col min="2052" max="2052" width="14.33203125" bestFit="1" customWidth="1"/>
    <col min="2053" max="2056" width="12.83203125" bestFit="1" customWidth="1"/>
    <col min="2059" max="2059" width="10.5" bestFit="1" customWidth="1"/>
    <col min="2299" max="2299" width="3" customWidth="1"/>
    <col min="2300" max="2300" width="27.33203125" bestFit="1" customWidth="1"/>
    <col min="2301" max="2301" width="10.6640625" customWidth="1"/>
    <col min="2302" max="2304" width="12" customWidth="1"/>
    <col min="2305" max="2305" width="11.5" bestFit="1" customWidth="1"/>
    <col min="2306" max="2307" width="15.5" bestFit="1" customWidth="1"/>
    <col min="2308" max="2308" width="14.33203125" bestFit="1" customWidth="1"/>
    <col min="2309" max="2312" width="12.83203125" bestFit="1" customWidth="1"/>
    <col min="2315" max="2315" width="10.5" bestFit="1" customWidth="1"/>
    <col min="2555" max="2555" width="3" customWidth="1"/>
    <col min="2556" max="2556" width="27.33203125" bestFit="1" customWidth="1"/>
    <col min="2557" max="2557" width="10.6640625" customWidth="1"/>
    <col min="2558" max="2560" width="12" customWidth="1"/>
    <col min="2561" max="2561" width="11.5" bestFit="1" customWidth="1"/>
    <col min="2562" max="2563" width="15.5" bestFit="1" customWidth="1"/>
    <col min="2564" max="2564" width="14.33203125" bestFit="1" customWidth="1"/>
    <col min="2565" max="2568" width="12.83203125" bestFit="1" customWidth="1"/>
    <col min="2571" max="2571" width="10.5" bestFit="1" customWidth="1"/>
    <col min="2811" max="2811" width="3" customWidth="1"/>
    <col min="2812" max="2812" width="27.33203125" bestFit="1" customWidth="1"/>
    <col min="2813" max="2813" width="10.6640625" customWidth="1"/>
    <col min="2814" max="2816" width="12" customWidth="1"/>
    <col min="2817" max="2817" width="11.5" bestFit="1" customWidth="1"/>
    <col min="2818" max="2819" width="15.5" bestFit="1" customWidth="1"/>
    <col min="2820" max="2820" width="14.33203125" bestFit="1" customWidth="1"/>
    <col min="2821" max="2824" width="12.83203125" bestFit="1" customWidth="1"/>
    <col min="2827" max="2827" width="10.5" bestFit="1" customWidth="1"/>
    <col min="3067" max="3067" width="3" customWidth="1"/>
    <col min="3068" max="3068" width="27.33203125" bestFit="1" customWidth="1"/>
    <col min="3069" max="3069" width="10.6640625" customWidth="1"/>
    <col min="3070" max="3072" width="12" customWidth="1"/>
    <col min="3073" max="3073" width="11.5" bestFit="1" customWidth="1"/>
    <col min="3074" max="3075" width="15.5" bestFit="1" customWidth="1"/>
    <col min="3076" max="3076" width="14.33203125" bestFit="1" customWidth="1"/>
    <col min="3077" max="3080" width="12.83203125" bestFit="1" customWidth="1"/>
    <col min="3083" max="3083" width="10.5" bestFit="1" customWidth="1"/>
    <col min="3323" max="3323" width="3" customWidth="1"/>
    <col min="3324" max="3324" width="27.33203125" bestFit="1" customWidth="1"/>
    <col min="3325" max="3325" width="10.6640625" customWidth="1"/>
    <col min="3326" max="3328" width="12" customWidth="1"/>
    <col min="3329" max="3329" width="11.5" bestFit="1" customWidth="1"/>
    <col min="3330" max="3331" width="15.5" bestFit="1" customWidth="1"/>
    <col min="3332" max="3332" width="14.33203125" bestFit="1" customWidth="1"/>
    <col min="3333" max="3336" width="12.83203125" bestFit="1" customWidth="1"/>
    <col min="3339" max="3339" width="10.5" bestFit="1" customWidth="1"/>
    <col min="3579" max="3579" width="3" customWidth="1"/>
    <col min="3580" max="3580" width="27.33203125" bestFit="1" customWidth="1"/>
    <col min="3581" max="3581" width="10.6640625" customWidth="1"/>
    <col min="3582" max="3584" width="12" customWidth="1"/>
    <col min="3585" max="3585" width="11.5" bestFit="1" customWidth="1"/>
    <col min="3586" max="3587" width="15.5" bestFit="1" customWidth="1"/>
    <col min="3588" max="3588" width="14.33203125" bestFit="1" customWidth="1"/>
    <col min="3589" max="3592" width="12.83203125" bestFit="1" customWidth="1"/>
    <col min="3595" max="3595" width="10.5" bestFit="1" customWidth="1"/>
    <col min="3835" max="3835" width="3" customWidth="1"/>
    <col min="3836" max="3836" width="27.33203125" bestFit="1" customWidth="1"/>
    <col min="3837" max="3837" width="10.6640625" customWidth="1"/>
    <col min="3838" max="3840" width="12" customWidth="1"/>
    <col min="3841" max="3841" width="11.5" bestFit="1" customWidth="1"/>
    <col min="3842" max="3843" width="15.5" bestFit="1" customWidth="1"/>
    <col min="3844" max="3844" width="14.33203125" bestFit="1" customWidth="1"/>
    <col min="3845" max="3848" width="12.83203125" bestFit="1" customWidth="1"/>
    <col min="3851" max="3851" width="10.5" bestFit="1" customWidth="1"/>
    <col min="4091" max="4091" width="3" customWidth="1"/>
    <col min="4092" max="4092" width="27.33203125" bestFit="1" customWidth="1"/>
    <col min="4093" max="4093" width="10.6640625" customWidth="1"/>
    <col min="4094" max="4096" width="12" customWidth="1"/>
    <col min="4097" max="4097" width="11.5" bestFit="1" customWidth="1"/>
    <col min="4098" max="4099" width="15.5" bestFit="1" customWidth="1"/>
    <col min="4100" max="4100" width="14.33203125" bestFit="1" customWidth="1"/>
    <col min="4101" max="4104" width="12.83203125" bestFit="1" customWidth="1"/>
    <col min="4107" max="4107" width="10.5" bestFit="1" customWidth="1"/>
    <col min="4347" max="4347" width="3" customWidth="1"/>
    <col min="4348" max="4348" width="27.33203125" bestFit="1" customWidth="1"/>
    <col min="4349" max="4349" width="10.6640625" customWidth="1"/>
    <col min="4350" max="4352" width="12" customWidth="1"/>
    <col min="4353" max="4353" width="11.5" bestFit="1" customWidth="1"/>
    <col min="4354" max="4355" width="15.5" bestFit="1" customWidth="1"/>
    <col min="4356" max="4356" width="14.33203125" bestFit="1" customWidth="1"/>
    <col min="4357" max="4360" width="12.83203125" bestFit="1" customWidth="1"/>
    <col min="4363" max="4363" width="10.5" bestFit="1" customWidth="1"/>
    <col min="4603" max="4603" width="3" customWidth="1"/>
    <col min="4604" max="4604" width="27.33203125" bestFit="1" customWidth="1"/>
    <col min="4605" max="4605" width="10.6640625" customWidth="1"/>
    <col min="4606" max="4608" width="12" customWidth="1"/>
    <col min="4609" max="4609" width="11.5" bestFit="1" customWidth="1"/>
    <col min="4610" max="4611" width="15.5" bestFit="1" customWidth="1"/>
    <col min="4612" max="4612" width="14.33203125" bestFit="1" customWidth="1"/>
    <col min="4613" max="4616" width="12.83203125" bestFit="1" customWidth="1"/>
    <col min="4619" max="4619" width="10.5" bestFit="1" customWidth="1"/>
    <col min="4859" max="4859" width="3" customWidth="1"/>
    <col min="4860" max="4860" width="27.33203125" bestFit="1" customWidth="1"/>
    <col min="4861" max="4861" width="10.6640625" customWidth="1"/>
    <col min="4862" max="4864" width="12" customWidth="1"/>
    <col min="4865" max="4865" width="11.5" bestFit="1" customWidth="1"/>
    <col min="4866" max="4867" width="15.5" bestFit="1" customWidth="1"/>
    <col min="4868" max="4868" width="14.33203125" bestFit="1" customWidth="1"/>
    <col min="4869" max="4872" width="12.83203125" bestFit="1" customWidth="1"/>
    <col min="4875" max="4875" width="10.5" bestFit="1" customWidth="1"/>
    <col min="5115" max="5115" width="3" customWidth="1"/>
    <col min="5116" max="5116" width="27.33203125" bestFit="1" customWidth="1"/>
    <col min="5117" max="5117" width="10.6640625" customWidth="1"/>
    <col min="5118" max="5120" width="12" customWidth="1"/>
    <col min="5121" max="5121" width="11.5" bestFit="1" customWidth="1"/>
    <col min="5122" max="5123" width="15.5" bestFit="1" customWidth="1"/>
    <col min="5124" max="5124" width="14.33203125" bestFit="1" customWidth="1"/>
    <col min="5125" max="5128" width="12.83203125" bestFit="1" customWidth="1"/>
    <col min="5131" max="5131" width="10.5" bestFit="1" customWidth="1"/>
    <col min="5371" max="5371" width="3" customWidth="1"/>
    <col min="5372" max="5372" width="27.33203125" bestFit="1" customWidth="1"/>
    <col min="5373" max="5373" width="10.6640625" customWidth="1"/>
    <col min="5374" max="5376" width="12" customWidth="1"/>
    <col min="5377" max="5377" width="11.5" bestFit="1" customWidth="1"/>
    <col min="5378" max="5379" width="15.5" bestFit="1" customWidth="1"/>
    <col min="5380" max="5380" width="14.33203125" bestFit="1" customWidth="1"/>
    <col min="5381" max="5384" width="12.83203125" bestFit="1" customWidth="1"/>
    <col min="5387" max="5387" width="10.5" bestFit="1" customWidth="1"/>
    <col min="5627" max="5627" width="3" customWidth="1"/>
    <col min="5628" max="5628" width="27.33203125" bestFit="1" customWidth="1"/>
    <col min="5629" max="5629" width="10.6640625" customWidth="1"/>
    <col min="5630" max="5632" width="12" customWidth="1"/>
    <col min="5633" max="5633" width="11.5" bestFit="1" customWidth="1"/>
    <col min="5634" max="5635" width="15.5" bestFit="1" customWidth="1"/>
    <col min="5636" max="5636" width="14.33203125" bestFit="1" customWidth="1"/>
    <col min="5637" max="5640" width="12.83203125" bestFit="1" customWidth="1"/>
    <col min="5643" max="5643" width="10.5" bestFit="1" customWidth="1"/>
    <col min="5883" max="5883" width="3" customWidth="1"/>
    <col min="5884" max="5884" width="27.33203125" bestFit="1" customWidth="1"/>
    <col min="5885" max="5885" width="10.6640625" customWidth="1"/>
    <col min="5886" max="5888" width="12" customWidth="1"/>
    <col min="5889" max="5889" width="11.5" bestFit="1" customWidth="1"/>
    <col min="5890" max="5891" width="15.5" bestFit="1" customWidth="1"/>
    <col min="5892" max="5892" width="14.33203125" bestFit="1" customWidth="1"/>
    <col min="5893" max="5896" width="12.83203125" bestFit="1" customWidth="1"/>
    <col min="5899" max="5899" width="10.5" bestFit="1" customWidth="1"/>
    <col min="6139" max="6139" width="3" customWidth="1"/>
    <col min="6140" max="6140" width="27.33203125" bestFit="1" customWidth="1"/>
    <col min="6141" max="6141" width="10.6640625" customWidth="1"/>
    <col min="6142" max="6144" width="12" customWidth="1"/>
    <col min="6145" max="6145" width="11.5" bestFit="1" customWidth="1"/>
    <col min="6146" max="6147" width="15.5" bestFit="1" customWidth="1"/>
    <col min="6148" max="6148" width="14.33203125" bestFit="1" customWidth="1"/>
    <col min="6149" max="6152" width="12.83203125" bestFit="1" customWidth="1"/>
    <col min="6155" max="6155" width="10.5" bestFit="1" customWidth="1"/>
    <col min="6395" max="6395" width="3" customWidth="1"/>
    <col min="6396" max="6396" width="27.33203125" bestFit="1" customWidth="1"/>
    <col min="6397" max="6397" width="10.6640625" customWidth="1"/>
    <col min="6398" max="6400" width="12" customWidth="1"/>
    <col min="6401" max="6401" width="11.5" bestFit="1" customWidth="1"/>
    <col min="6402" max="6403" width="15.5" bestFit="1" customWidth="1"/>
    <col min="6404" max="6404" width="14.33203125" bestFit="1" customWidth="1"/>
    <col min="6405" max="6408" width="12.83203125" bestFit="1" customWidth="1"/>
    <col min="6411" max="6411" width="10.5" bestFit="1" customWidth="1"/>
    <col min="6651" max="6651" width="3" customWidth="1"/>
    <col min="6652" max="6652" width="27.33203125" bestFit="1" customWidth="1"/>
    <col min="6653" max="6653" width="10.6640625" customWidth="1"/>
    <col min="6654" max="6656" width="12" customWidth="1"/>
    <col min="6657" max="6657" width="11.5" bestFit="1" customWidth="1"/>
    <col min="6658" max="6659" width="15.5" bestFit="1" customWidth="1"/>
    <col min="6660" max="6660" width="14.33203125" bestFit="1" customWidth="1"/>
    <col min="6661" max="6664" width="12.83203125" bestFit="1" customWidth="1"/>
    <col min="6667" max="6667" width="10.5" bestFit="1" customWidth="1"/>
    <col min="6907" max="6907" width="3" customWidth="1"/>
    <col min="6908" max="6908" width="27.33203125" bestFit="1" customWidth="1"/>
    <col min="6909" max="6909" width="10.6640625" customWidth="1"/>
    <col min="6910" max="6912" width="12" customWidth="1"/>
    <col min="6913" max="6913" width="11.5" bestFit="1" customWidth="1"/>
    <col min="6914" max="6915" width="15.5" bestFit="1" customWidth="1"/>
    <col min="6916" max="6916" width="14.33203125" bestFit="1" customWidth="1"/>
    <col min="6917" max="6920" width="12.83203125" bestFit="1" customWidth="1"/>
    <col min="6923" max="6923" width="10.5" bestFit="1" customWidth="1"/>
    <col min="7163" max="7163" width="3" customWidth="1"/>
    <col min="7164" max="7164" width="27.33203125" bestFit="1" customWidth="1"/>
    <col min="7165" max="7165" width="10.6640625" customWidth="1"/>
    <col min="7166" max="7168" width="12" customWidth="1"/>
    <col min="7169" max="7169" width="11.5" bestFit="1" customWidth="1"/>
    <col min="7170" max="7171" width="15.5" bestFit="1" customWidth="1"/>
    <col min="7172" max="7172" width="14.33203125" bestFit="1" customWidth="1"/>
    <col min="7173" max="7176" width="12.83203125" bestFit="1" customWidth="1"/>
    <col min="7179" max="7179" width="10.5" bestFit="1" customWidth="1"/>
    <col min="7419" max="7419" width="3" customWidth="1"/>
    <col min="7420" max="7420" width="27.33203125" bestFit="1" customWidth="1"/>
    <col min="7421" max="7421" width="10.6640625" customWidth="1"/>
    <col min="7422" max="7424" width="12" customWidth="1"/>
    <col min="7425" max="7425" width="11.5" bestFit="1" customWidth="1"/>
    <col min="7426" max="7427" width="15.5" bestFit="1" customWidth="1"/>
    <col min="7428" max="7428" width="14.33203125" bestFit="1" customWidth="1"/>
    <col min="7429" max="7432" width="12.83203125" bestFit="1" customWidth="1"/>
    <col min="7435" max="7435" width="10.5" bestFit="1" customWidth="1"/>
    <col min="7675" max="7675" width="3" customWidth="1"/>
    <col min="7676" max="7676" width="27.33203125" bestFit="1" customWidth="1"/>
    <col min="7677" max="7677" width="10.6640625" customWidth="1"/>
    <col min="7678" max="7680" width="12" customWidth="1"/>
    <col min="7681" max="7681" width="11.5" bestFit="1" customWidth="1"/>
    <col min="7682" max="7683" width="15.5" bestFit="1" customWidth="1"/>
    <col min="7684" max="7684" width="14.33203125" bestFit="1" customWidth="1"/>
    <col min="7685" max="7688" width="12.83203125" bestFit="1" customWidth="1"/>
    <col min="7691" max="7691" width="10.5" bestFit="1" customWidth="1"/>
    <col min="7931" max="7931" width="3" customWidth="1"/>
    <col min="7932" max="7932" width="27.33203125" bestFit="1" customWidth="1"/>
    <col min="7933" max="7933" width="10.6640625" customWidth="1"/>
    <col min="7934" max="7936" width="12" customWidth="1"/>
    <col min="7937" max="7937" width="11.5" bestFit="1" customWidth="1"/>
    <col min="7938" max="7939" width="15.5" bestFit="1" customWidth="1"/>
    <col min="7940" max="7940" width="14.33203125" bestFit="1" customWidth="1"/>
    <col min="7941" max="7944" width="12.83203125" bestFit="1" customWidth="1"/>
    <col min="7947" max="7947" width="10.5" bestFit="1" customWidth="1"/>
    <col min="8187" max="8187" width="3" customWidth="1"/>
    <col min="8188" max="8188" width="27.33203125" bestFit="1" customWidth="1"/>
    <col min="8189" max="8189" width="10.6640625" customWidth="1"/>
    <col min="8190" max="8192" width="12" customWidth="1"/>
    <col min="8193" max="8193" width="11.5" bestFit="1" customWidth="1"/>
    <col min="8194" max="8195" width="15.5" bestFit="1" customWidth="1"/>
    <col min="8196" max="8196" width="14.33203125" bestFit="1" customWidth="1"/>
    <col min="8197" max="8200" width="12.83203125" bestFit="1" customWidth="1"/>
    <col min="8203" max="8203" width="10.5" bestFit="1" customWidth="1"/>
    <col min="8443" max="8443" width="3" customWidth="1"/>
    <col min="8444" max="8444" width="27.33203125" bestFit="1" customWidth="1"/>
    <col min="8445" max="8445" width="10.6640625" customWidth="1"/>
    <col min="8446" max="8448" width="12" customWidth="1"/>
    <col min="8449" max="8449" width="11.5" bestFit="1" customWidth="1"/>
    <col min="8450" max="8451" width="15.5" bestFit="1" customWidth="1"/>
    <col min="8452" max="8452" width="14.33203125" bestFit="1" customWidth="1"/>
    <col min="8453" max="8456" width="12.83203125" bestFit="1" customWidth="1"/>
    <col min="8459" max="8459" width="10.5" bestFit="1" customWidth="1"/>
    <col min="8699" max="8699" width="3" customWidth="1"/>
    <col min="8700" max="8700" width="27.33203125" bestFit="1" customWidth="1"/>
    <col min="8701" max="8701" width="10.6640625" customWidth="1"/>
    <col min="8702" max="8704" width="12" customWidth="1"/>
    <col min="8705" max="8705" width="11.5" bestFit="1" customWidth="1"/>
    <col min="8706" max="8707" width="15.5" bestFit="1" customWidth="1"/>
    <col min="8708" max="8708" width="14.33203125" bestFit="1" customWidth="1"/>
    <col min="8709" max="8712" width="12.83203125" bestFit="1" customWidth="1"/>
    <col min="8715" max="8715" width="10.5" bestFit="1" customWidth="1"/>
    <col min="8955" max="8955" width="3" customWidth="1"/>
    <col min="8956" max="8956" width="27.33203125" bestFit="1" customWidth="1"/>
    <col min="8957" max="8957" width="10.6640625" customWidth="1"/>
    <col min="8958" max="8960" width="12" customWidth="1"/>
    <col min="8961" max="8961" width="11.5" bestFit="1" customWidth="1"/>
    <col min="8962" max="8963" width="15.5" bestFit="1" customWidth="1"/>
    <col min="8964" max="8964" width="14.33203125" bestFit="1" customWidth="1"/>
    <col min="8965" max="8968" width="12.83203125" bestFit="1" customWidth="1"/>
    <col min="8971" max="8971" width="10.5" bestFit="1" customWidth="1"/>
    <col min="9211" max="9211" width="3" customWidth="1"/>
    <col min="9212" max="9212" width="27.33203125" bestFit="1" customWidth="1"/>
    <col min="9213" max="9213" width="10.6640625" customWidth="1"/>
    <col min="9214" max="9216" width="12" customWidth="1"/>
    <col min="9217" max="9217" width="11.5" bestFit="1" customWidth="1"/>
    <col min="9218" max="9219" width="15.5" bestFit="1" customWidth="1"/>
    <col min="9220" max="9220" width="14.33203125" bestFit="1" customWidth="1"/>
    <col min="9221" max="9224" width="12.83203125" bestFit="1" customWidth="1"/>
    <col min="9227" max="9227" width="10.5" bestFit="1" customWidth="1"/>
    <col min="9467" max="9467" width="3" customWidth="1"/>
    <col min="9468" max="9468" width="27.33203125" bestFit="1" customWidth="1"/>
    <col min="9469" max="9469" width="10.6640625" customWidth="1"/>
    <col min="9470" max="9472" width="12" customWidth="1"/>
    <col min="9473" max="9473" width="11.5" bestFit="1" customWidth="1"/>
    <col min="9474" max="9475" width="15.5" bestFit="1" customWidth="1"/>
    <col min="9476" max="9476" width="14.33203125" bestFit="1" customWidth="1"/>
    <col min="9477" max="9480" width="12.83203125" bestFit="1" customWidth="1"/>
    <col min="9483" max="9483" width="10.5" bestFit="1" customWidth="1"/>
    <col min="9723" max="9723" width="3" customWidth="1"/>
    <col min="9724" max="9724" width="27.33203125" bestFit="1" customWidth="1"/>
    <col min="9725" max="9725" width="10.6640625" customWidth="1"/>
    <col min="9726" max="9728" width="12" customWidth="1"/>
    <col min="9729" max="9729" width="11.5" bestFit="1" customWidth="1"/>
    <col min="9730" max="9731" width="15.5" bestFit="1" customWidth="1"/>
    <col min="9732" max="9732" width="14.33203125" bestFit="1" customWidth="1"/>
    <col min="9733" max="9736" width="12.83203125" bestFit="1" customWidth="1"/>
    <col min="9739" max="9739" width="10.5" bestFit="1" customWidth="1"/>
    <col min="9979" max="9979" width="3" customWidth="1"/>
    <col min="9980" max="9980" width="27.33203125" bestFit="1" customWidth="1"/>
    <col min="9981" max="9981" width="10.6640625" customWidth="1"/>
    <col min="9982" max="9984" width="12" customWidth="1"/>
    <col min="9985" max="9985" width="11.5" bestFit="1" customWidth="1"/>
    <col min="9986" max="9987" width="15.5" bestFit="1" customWidth="1"/>
    <col min="9988" max="9988" width="14.33203125" bestFit="1" customWidth="1"/>
    <col min="9989" max="9992" width="12.83203125" bestFit="1" customWidth="1"/>
    <col min="9995" max="9995" width="10.5" bestFit="1" customWidth="1"/>
    <col min="10235" max="10235" width="3" customWidth="1"/>
    <col min="10236" max="10236" width="27.33203125" bestFit="1" customWidth="1"/>
    <col min="10237" max="10237" width="10.6640625" customWidth="1"/>
    <col min="10238" max="10240" width="12" customWidth="1"/>
    <col min="10241" max="10241" width="11.5" bestFit="1" customWidth="1"/>
    <col min="10242" max="10243" width="15.5" bestFit="1" customWidth="1"/>
    <col min="10244" max="10244" width="14.33203125" bestFit="1" customWidth="1"/>
    <col min="10245" max="10248" width="12.83203125" bestFit="1" customWidth="1"/>
    <col min="10251" max="10251" width="10.5" bestFit="1" customWidth="1"/>
    <col min="10491" max="10491" width="3" customWidth="1"/>
    <col min="10492" max="10492" width="27.33203125" bestFit="1" customWidth="1"/>
    <col min="10493" max="10493" width="10.6640625" customWidth="1"/>
    <col min="10494" max="10496" width="12" customWidth="1"/>
    <col min="10497" max="10497" width="11.5" bestFit="1" customWidth="1"/>
    <col min="10498" max="10499" width="15.5" bestFit="1" customWidth="1"/>
    <col min="10500" max="10500" width="14.33203125" bestFit="1" customWidth="1"/>
    <col min="10501" max="10504" width="12.83203125" bestFit="1" customWidth="1"/>
    <col min="10507" max="10507" width="10.5" bestFit="1" customWidth="1"/>
    <col min="10747" max="10747" width="3" customWidth="1"/>
    <col min="10748" max="10748" width="27.33203125" bestFit="1" customWidth="1"/>
    <col min="10749" max="10749" width="10.6640625" customWidth="1"/>
    <col min="10750" max="10752" width="12" customWidth="1"/>
    <col min="10753" max="10753" width="11.5" bestFit="1" customWidth="1"/>
    <col min="10754" max="10755" width="15.5" bestFit="1" customWidth="1"/>
    <col min="10756" max="10756" width="14.33203125" bestFit="1" customWidth="1"/>
    <col min="10757" max="10760" width="12.83203125" bestFit="1" customWidth="1"/>
    <col min="10763" max="10763" width="10.5" bestFit="1" customWidth="1"/>
    <col min="11003" max="11003" width="3" customWidth="1"/>
    <col min="11004" max="11004" width="27.33203125" bestFit="1" customWidth="1"/>
    <col min="11005" max="11005" width="10.6640625" customWidth="1"/>
    <col min="11006" max="11008" width="12" customWidth="1"/>
    <col min="11009" max="11009" width="11.5" bestFit="1" customWidth="1"/>
    <col min="11010" max="11011" width="15.5" bestFit="1" customWidth="1"/>
    <col min="11012" max="11012" width="14.33203125" bestFit="1" customWidth="1"/>
    <col min="11013" max="11016" width="12.83203125" bestFit="1" customWidth="1"/>
    <col min="11019" max="11019" width="10.5" bestFit="1" customWidth="1"/>
    <col min="11259" max="11259" width="3" customWidth="1"/>
    <col min="11260" max="11260" width="27.33203125" bestFit="1" customWidth="1"/>
    <col min="11261" max="11261" width="10.6640625" customWidth="1"/>
    <col min="11262" max="11264" width="12" customWidth="1"/>
    <col min="11265" max="11265" width="11.5" bestFit="1" customWidth="1"/>
    <col min="11266" max="11267" width="15.5" bestFit="1" customWidth="1"/>
    <col min="11268" max="11268" width="14.33203125" bestFit="1" customWidth="1"/>
    <col min="11269" max="11272" width="12.83203125" bestFit="1" customWidth="1"/>
    <col min="11275" max="11275" width="10.5" bestFit="1" customWidth="1"/>
    <col min="11515" max="11515" width="3" customWidth="1"/>
    <col min="11516" max="11516" width="27.33203125" bestFit="1" customWidth="1"/>
    <col min="11517" max="11517" width="10.6640625" customWidth="1"/>
    <col min="11518" max="11520" width="12" customWidth="1"/>
    <col min="11521" max="11521" width="11.5" bestFit="1" customWidth="1"/>
    <col min="11522" max="11523" width="15.5" bestFit="1" customWidth="1"/>
    <col min="11524" max="11524" width="14.33203125" bestFit="1" customWidth="1"/>
    <col min="11525" max="11528" width="12.83203125" bestFit="1" customWidth="1"/>
    <col min="11531" max="11531" width="10.5" bestFit="1" customWidth="1"/>
    <col min="11771" max="11771" width="3" customWidth="1"/>
    <col min="11772" max="11772" width="27.33203125" bestFit="1" customWidth="1"/>
    <col min="11773" max="11773" width="10.6640625" customWidth="1"/>
    <col min="11774" max="11776" width="12" customWidth="1"/>
    <col min="11777" max="11777" width="11.5" bestFit="1" customWidth="1"/>
    <col min="11778" max="11779" width="15.5" bestFit="1" customWidth="1"/>
    <col min="11780" max="11780" width="14.33203125" bestFit="1" customWidth="1"/>
    <col min="11781" max="11784" width="12.83203125" bestFit="1" customWidth="1"/>
    <col min="11787" max="11787" width="10.5" bestFit="1" customWidth="1"/>
    <col min="12027" max="12027" width="3" customWidth="1"/>
    <col min="12028" max="12028" width="27.33203125" bestFit="1" customWidth="1"/>
    <col min="12029" max="12029" width="10.6640625" customWidth="1"/>
    <col min="12030" max="12032" width="12" customWidth="1"/>
    <col min="12033" max="12033" width="11.5" bestFit="1" customWidth="1"/>
    <col min="12034" max="12035" width="15.5" bestFit="1" customWidth="1"/>
    <col min="12036" max="12036" width="14.33203125" bestFit="1" customWidth="1"/>
    <col min="12037" max="12040" width="12.83203125" bestFit="1" customWidth="1"/>
    <col min="12043" max="12043" width="10.5" bestFit="1" customWidth="1"/>
    <col min="12283" max="12283" width="3" customWidth="1"/>
    <col min="12284" max="12284" width="27.33203125" bestFit="1" customWidth="1"/>
    <col min="12285" max="12285" width="10.6640625" customWidth="1"/>
    <col min="12286" max="12288" width="12" customWidth="1"/>
    <col min="12289" max="12289" width="11.5" bestFit="1" customWidth="1"/>
    <col min="12290" max="12291" width="15.5" bestFit="1" customWidth="1"/>
    <col min="12292" max="12292" width="14.33203125" bestFit="1" customWidth="1"/>
    <col min="12293" max="12296" width="12.83203125" bestFit="1" customWidth="1"/>
    <col min="12299" max="12299" width="10.5" bestFit="1" customWidth="1"/>
    <col min="12539" max="12539" width="3" customWidth="1"/>
    <col min="12540" max="12540" width="27.33203125" bestFit="1" customWidth="1"/>
    <col min="12541" max="12541" width="10.6640625" customWidth="1"/>
    <col min="12542" max="12544" width="12" customWidth="1"/>
    <col min="12545" max="12545" width="11.5" bestFit="1" customWidth="1"/>
    <col min="12546" max="12547" width="15.5" bestFit="1" customWidth="1"/>
    <col min="12548" max="12548" width="14.33203125" bestFit="1" customWidth="1"/>
    <col min="12549" max="12552" width="12.83203125" bestFit="1" customWidth="1"/>
    <col min="12555" max="12555" width="10.5" bestFit="1" customWidth="1"/>
    <col min="12795" max="12795" width="3" customWidth="1"/>
    <col min="12796" max="12796" width="27.33203125" bestFit="1" customWidth="1"/>
    <col min="12797" max="12797" width="10.6640625" customWidth="1"/>
    <col min="12798" max="12800" width="12" customWidth="1"/>
    <col min="12801" max="12801" width="11.5" bestFit="1" customWidth="1"/>
    <col min="12802" max="12803" width="15.5" bestFit="1" customWidth="1"/>
    <col min="12804" max="12804" width="14.33203125" bestFit="1" customWidth="1"/>
    <col min="12805" max="12808" width="12.83203125" bestFit="1" customWidth="1"/>
    <col min="12811" max="12811" width="10.5" bestFit="1" customWidth="1"/>
    <col min="13051" max="13051" width="3" customWidth="1"/>
    <col min="13052" max="13052" width="27.33203125" bestFit="1" customWidth="1"/>
    <col min="13053" max="13053" width="10.6640625" customWidth="1"/>
    <col min="13054" max="13056" width="12" customWidth="1"/>
    <col min="13057" max="13057" width="11.5" bestFit="1" customWidth="1"/>
    <col min="13058" max="13059" width="15.5" bestFit="1" customWidth="1"/>
    <col min="13060" max="13060" width="14.33203125" bestFit="1" customWidth="1"/>
    <col min="13061" max="13064" width="12.83203125" bestFit="1" customWidth="1"/>
    <col min="13067" max="13067" width="10.5" bestFit="1" customWidth="1"/>
    <col min="13307" max="13307" width="3" customWidth="1"/>
    <col min="13308" max="13308" width="27.33203125" bestFit="1" customWidth="1"/>
    <col min="13309" max="13309" width="10.6640625" customWidth="1"/>
    <col min="13310" max="13312" width="12" customWidth="1"/>
    <col min="13313" max="13313" width="11.5" bestFit="1" customWidth="1"/>
    <col min="13314" max="13315" width="15.5" bestFit="1" customWidth="1"/>
    <col min="13316" max="13316" width="14.33203125" bestFit="1" customWidth="1"/>
    <col min="13317" max="13320" width="12.83203125" bestFit="1" customWidth="1"/>
    <col min="13323" max="13323" width="10.5" bestFit="1" customWidth="1"/>
    <col min="13563" max="13563" width="3" customWidth="1"/>
    <col min="13564" max="13564" width="27.33203125" bestFit="1" customWidth="1"/>
    <col min="13565" max="13565" width="10.6640625" customWidth="1"/>
    <col min="13566" max="13568" width="12" customWidth="1"/>
    <col min="13569" max="13569" width="11.5" bestFit="1" customWidth="1"/>
    <col min="13570" max="13571" width="15.5" bestFit="1" customWidth="1"/>
    <col min="13572" max="13572" width="14.33203125" bestFit="1" customWidth="1"/>
    <col min="13573" max="13576" width="12.83203125" bestFit="1" customWidth="1"/>
    <col min="13579" max="13579" width="10.5" bestFit="1" customWidth="1"/>
    <col min="13819" max="13819" width="3" customWidth="1"/>
    <col min="13820" max="13820" width="27.33203125" bestFit="1" customWidth="1"/>
    <col min="13821" max="13821" width="10.6640625" customWidth="1"/>
    <col min="13822" max="13824" width="12" customWidth="1"/>
    <col min="13825" max="13825" width="11.5" bestFit="1" customWidth="1"/>
    <col min="13826" max="13827" width="15.5" bestFit="1" customWidth="1"/>
    <col min="13828" max="13828" width="14.33203125" bestFit="1" customWidth="1"/>
    <col min="13829" max="13832" width="12.83203125" bestFit="1" customWidth="1"/>
    <col min="13835" max="13835" width="10.5" bestFit="1" customWidth="1"/>
    <col min="14075" max="14075" width="3" customWidth="1"/>
    <col min="14076" max="14076" width="27.33203125" bestFit="1" customWidth="1"/>
    <col min="14077" max="14077" width="10.6640625" customWidth="1"/>
    <col min="14078" max="14080" width="12" customWidth="1"/>
    <col min="14081" max="14081" width="11.5" bestFit="1" customWidth="1"/>
    <col min="14082" max="14083" width="15.5" bestFit="1" customWidth="1"/>
    <col min="14084" max="14084" width="14.33203125" bestFit="1" customWidth="1"/>
    <col min="14085" max="14088" width="12.83203125" bestFit="1" customWidth="1"/>
    <col min="14091" max="14091" width="10.5" bestFit="1" customWidth="1"/>
    <col min="14331" max="14331" width="3" customWidth="1"/>
    <col min="14332" max="14332" width="27.33203125" bestFit="1" customWidth="1"/>
    <col min="14333" max="14333" width="10.6640625" customWidth="1"/>
    <col min="14334" max="14336" width="12" customWidth="1"/>
    <col min="14337" max="14337" width="11.5" bestFit="1" customWidth="1"/>
    <col min="14338" max="14339" width="15.5" bestFit="1" customWidth="1"/>
    <col min="14340" max="14340" width="14.33203125" bestFit="1" customWidth="1"/>
    <col min="14341" max="14344" width="12.83203125" bestFit="1" customWidth="1"/>
    <col min="14347" max="14347" width="10.5" bestFit="1" customWidth="1"/>
    <col min="14587" max="14587" width="3" customWidth="1"/>
    <col min="14588" max="14588" width="27.33203125" bestFit="1" customWidth="1"/>
    <col min="14589" max="14589" width="10.6640625" customWidth="1"/>
    <col min="14590" max="14592" width="12" customWidth="1"/>
    <col min="14593" max="14593" width="11.5" bestFit="1" customWidth="1"/>
    <col min="14594" max="14595" width="15.5" bestFit="1" customWidth="1"/>
    <col min="14596" max="14596" width="14.33203125" bestFit="1" customWidth="1"/>
    <col min="14597" max="14600" width="12.83203125" bestFit="1" customWidth="1"/>
    <col min="14603" max="14603" width="10.5" bestFit="1" customWidth="1"/>
    <col min="14843" max="14843" width="3" customWidth="1"/>
    <col min="14844" max="14844" width="27.33203125" bestFit="1" customWidth="1"/>
    <col min="14845" max="14845" width="10.6640625" customWidth="1"/>
    <col min="14846" max="14848" width="12" customWidth="1"/>
    <col min="14849" max="14849" width="11.5" bestFit="1" customWidth="1"/>
    <col min="14850" max="14851" width="15.5" bestFit="1" customWidth="1"/>
    <col min="14852" max="14852" width="14.33203125" bestFit="1" customWidth="1"/>
    <col min="14853" max="14856" width="12.83203125" bestFit="1" customWidth="1"/>
    <col min="14859" max="14859" width="10.5" bestFit="1" customWidth="1"/>
    <col min="15099" max="15099" width="3" customWidth="1"/>
    <col min="15100" max="15100" width="27.33203125" bestFit="1" customWidth="1"/>
    <col min="15101" max="15101" width="10.6640625" customWidth="1"/>
    <col min="15102" max="15104" width="12" customWidth="1"/>
    <col min="15105" max="15105" width="11.5" bestFit="1" customWidth="1"/>
    <col min="15106" max="15107" width="15.5" bestFit="1" customWidth="1"/>
    <col min="15108" max="15108" width="14.33203125" bestFit="1" customWidth="1"/>
    <col min="15109" max="15112" width="12.83203125" bestFit="1" customWidth="1"/>
    <col min="15115" max="15115" width="10.5" bestFit="1" customWidth="1"/>
    <col min="15355" max="15355" width="3" customWidth="1"/>
    <col min="15356" max="15356" width="27.33203125" bestFit="1" customWidth="1"/>
    <col min="15357" max="15357" width="10.6640625" customWidth="1"/>
    <col min="15358" max="15360" width="12" customWidth="1"/>
    <col min="15361" max="15361" width="11.5" bestFit="1" customWidth="1"/>
    <col min="15362" max="15363" width="15.5" bestFit="1" customWidth="1"/>
    <col min="15364" max="15364" width="14.33203125" bestFit="1" customWidth="1"/>
    <col min="15365" max="15368" width="12.83203125" bestFit="1" customWidth="1"/>
    <col min="15371" max="15371" width="10.5" bestFit="1" customWidth="1"/>
    <col min="15611" max="15611" width="3" customWidth="1"/>
    <col min="15612" max="15612" width="27.33203125" bestFit="1" customWidth="1"/>
    <col min="15613" max="15613" width="10.6640625" customWidth="1"/>
    <col min="15614" max="15616" width="12" customWidth="1"/>
    <col min="15617" max="15617" width="11.5" bestFit="1" customWidth="1"/>
    <col min="15618" max="15619" width="15.5" bestFit="1" customWidth="1"/>
    <col min="15620" max="15620" width="14.33203125" bestFit="1" customWidth="1"/>
    <col min="15621" max="15624" width="12.83203125" bestFit="1" customWidth="1"/>
    <col min="15627" max="15627" width="10.5" bestFit="1" customWidth="1"/>
    <col min="15867" max="15867" width="3" customWidth="1"/>
    <col min="15868" max="15868" width="27.33203125" bestFit="1" customWidth="1"/>
    <col min="15869" max="15869" width="10.6640625" customWidth="1"/>
    <col min="15870" max="15872" width="12" customWidth="1"/>
    <col min="15873" max="15873" width="11.5" bestFit="1" customWidth="1"/>
    <col min="15874" max="15875" width="15.5" bestFit="1" customWidth="1"/>
    <col min="15876" max="15876" width="14.33203125" bestFit="1" customWidth="1"/>
    <col min="15877" max="15880" width="12.83203125" bestFit="1" customWidth="1"/>
    <col min="15883" max="15883" width="10.5" bestFit="1" customWidth="1"/>
    <col min="16123" max="16123" width="3" customWidth="1"/>
    <col min="16124" max="16124" width="27.33203125" bestFit="1" customWidth="1"/>
    <col min="16125" max="16125" width="10.6640625" customWidth="1"/>
    <col min="16126" max="16128" width="12" customWidth="1"/>
    <col min="16129" max="16129" width="11.5" bestFit="1" customWidth="1"/>
    <col min="16130" max="16131" width="15.5" bestFit="1" customWidth="1"/>
    <col min="16132" max="16132" width="14.33203125" bestFit="1" customWidth="1"/>
    <col min="16133" max="16136" width="12.83203125" bestFit="1" customWidth="1"/>
    <col min="16139" max="16139" width="10.5" bestFit="1" customWidth="1"/>
  </cols>
  <sheetData>
    <row r="1" spans="2:9" ht="14" thickBot="1" x14ac:dyDescent="0.2"/>
    <row r="2" spans="2:9" ht="14" thickBot="1" x14ac:dyDescent="0.2">
      <c r="H2" s="4" t="s">
        <v>33</v>
      </c>
      <c r="I2" s="87"/>
    </row>
    <row r="3" spans="2:9" x14ac:dyDescent="0.15">
      <c r="B3" s="17"/>
      <c r="C3" s="17"/>
      <c r="D3" s="17"/>
      <c r="E3" s="12"/>
      <c r="F3" s="23"/>
      <c r="G3" s="15"/>
      <c r="H3" s="15"/>
      <c r="I3" s="23"/>
    </row>
    <row r="4" spans="2:9" ht="14" thickBot="1" x14ac:dyDescent="0.2">
      <c r="C4" s="4"/>
      <c r="D4" s="4"/>
      <c r="E4" s="61"/>
      <c r="F4" s="51"/>
    </row>
    <row r="5" spans="2:9" x14ac:dyDescent="0.15">
      <c r="B5" s="8" t="s">
        <v>0</v>
      </c>
      <c r="C5" s="3"/>
      <c r="D5" s="3" t="s">
        <v>1</v>
      </c>
      <c r="E5" s="3" t="s">
        <v>1</v>
      </c>
      <c r="F5" s="57" t="s">
        <v>32</v>
      </c>
      <c r="G5" s="3" t="s">
        <v>1</v>
      </c>
      <c r="H5" s="3" t="s">
        <v>36</v>
      </c>
      <c r="I5" s="93" t="s">
        <v>35</v>
      </c>
    </row>
    <row r="6" spans="2:9" x14ac:dyDescent="0.15">
      <c r="B6" s="10" t="s">
        <v>4</v>
      </c>
      <c r="C6" s="4" t="s">
        <v>8</v>
      </c>
      <c r="D6" s="4" t="s">
        <v>2</v>
      </c>
      <c r="E6" s="11" t="s">
        <v>3</v>
      </c>
      <c r="F6" s="51" t="s">
        <v>9</v>
      </c>
      <c r="G6" s="11" t="s">
        <v>3</v>
      </c>
      <c r="I6" s="94"/>
    </row>
    <row r="7" spans="2:9" x14ac:dyDescent="0.15">
      <c r="B7" s="10" t="s">
        <v>23</v>
      </c>
      <c r="C7" s="4"/>
      <c r="D7" s="4"/>
      <c r="E7" s="4"/>
      <c r="F7" s="51"/>
      <c r="G7" s="15"/>
      <c r="I7" s="82"/>
    </row>
    <row r="8" spans="2:9" ht="15" x14ac:dyDescent="0.2">
      <c r="B8" s="40" t="s">
        <v>27</v>
      </c>
      <c r="C8" s="41"/>
      <c r="D8" s="42">
        <v>37</v>
      </c>
      <c r="E8" s="43">
        <f t="shared" ref="E8:E13" si="0">(D8*10.7639)</f>
        <v>398.26429999999999</v>
      </c>
      <c r="F8" s="52">
        <v>1</v>
      </c>
      <c r="G8" s="43">
        <f t="shared" ref="G8:G13" si="1">+F8*E8</f>
        <v>398.26429999999999</v>
      </c>
      <c r="H8" s="83">
        <f t="shared" ref="H8:H13" si="2">F8*I8</f>
        <v>0</v>
      </c>
      <c r="I8" s="95">
        <f>I2*E8</f>
        <v>0</v>
      </c>
    </row>
    <row r="9" spans="2:9" ht="15" x14ac:dyDescent="0.2">
      <c r="B9" s="44" t="s">
        <v>28</v>
      </c>
      <c r="C9" s="45"/>
      <c r="D9" s="46">
        <v>54</v>
      </c>
      <c r="E9" s="47">
        <f t="shared" si="0"/>
        <v>581.25059999999996</v>
      </c>
      <c r="F9" s="53">
        <v>8</v>
      </c>
      <c r="G9" s="47">
        <f>+F9*E9</f>
        <v>4650.0047999999997</v>
      </c>
      <c r="H9" s="84">
        <f t="shared" si="2"/>
        <v>0</v>
      </c>
      <c r="I9" s="96">
        <f>I2*E9</f>
        <v>0</v>
      </c>
    </row>
    <row r="10" spans="2:9" ht="15" x14ac:dyDescent="0.2">
      <c r="B10" s="34" t="s">
        <v>24</v>
      </c>
      <c r="C10" s="35"/>
      <c r="D10" s="48">
        <v>67</v>
      </c>
      <c r="E10" s="36">
        <f t="shared" si="0"/>
        <v>721.18129999999996</v>
      </c>
      <c r="F10" s="54">
        <v>1</v>
      </c>
      <c r="G10" s="36">
        <f t="shared" si="1"/>
        <v>721.18129999999996</v>
      </c>
      <c r="H10" s="85">
        <f t="shared" si="2"/>
        <v>0</v>
      </c>
      <c r="I10" s="97">
        <f>I2*E10</f>
        <v>0</v>
      </c>
    </row>
    <row r="11" spans="2:9" ht="15" x14ac:dyDescent="0.2">
      <c r="B11" s="34" t="s">
        <v>24</v>
      </c>
      <c r="C11" s="35"/>
      <c r="D11" s="48">
        <v>79</v>
      </c>
      <c r="E11" s="36">
        <f t="shared" si="0"/>
        <v>850.34809999999993</v>
      </c>
      <c r="F11" s="54">
        <v>6</v>
      </c>
      <c r="G11" s="36">
        <f t="shared" si="1"/>
        <v>5102.0885999999991</v>
      </c>
      <c r="H11" s="85">
        <f t="shared" si="2"/>
        <v>0</v>
      </c>
      <c r="I11" s="97">
        <f>I2*E11</f>
        <v>0</v>
      </c>
    </row>
    <row r="12" spans="2:9" ht="15" x14ac:dyDescent="0.2">
      <c r="B12" s="37" t="s">
        <v>25</v>
      </c>
      <c r="C12" s="38"/>
      <c r="D12" s="49">
        <v>108</v>
      </c>
      <c r="E12" s="39">
        <f t="shared" si="0"/>
        <v>1162.5011999999999</v>
      </c>
      <c r="F12" s="55">
        <v>4</v>
      </c>
      <c r="G12" s="39">
        <f t="shared" si="1"/>
        <v>4650.0047999999997</v>
      </c>
      <c r="H12" s="86">
        <f t="shared" si="2"/>
        <v>0</v>
      </c>
      <c r="I12" s="98">
        <f>I2*E12</f>
        <v>0</v>
      </c>
    </row>
    <row r="13" spans="2:9" ht="15" x14ac:dyDescent="0.2">
      <c r="B13" s="37" t="s">
        <v>25</v>
      </c>
      <c r="C13" s="38"/>
      <c r="D13" s="49">
        <v>119</v>
      </c>
      <c r="E13" s="39">
        <f t="shared" si="0"/>
        <v>1280.9041</v>
      </c>
      <c r="F13" s="55">
        <v>1</v>
      </c>
      <c r="G13" s="39">
        <f t="shared" si="1"/>
        <v>1280.9041</v>
      </c>
      <c r="H13" s="86">
        <f t="shared" si="2"/>
        <v>0</v>
      </c>
      <c r="I13" s="98">
        <f>I2*E13</f>
        <v>0</v>
      </c>
    </row>
    <row r="14" spans="2:9" x14ac:dyDescent="0.15">
      <c r="B14" s="25"/>
      <c r="C14" s="23"/>
      <c r="D14" s="14"/>
      <c r="E14" s="12"/>
      <c r="F14" s="23"/>
      <c r="G14" s="88"/>
      <c r="H14" s="60"/>
      <c r="I14" s="82"/>
    </row>
    <row r="15" spans="2:9" x14ac:dyDescent="0.15">
      <c r="B15" s="10" t="s">
        <v>34</v>
      </c>
      <c r="C15" s="23"/>
      <c r="D15" s="14"/>
      <c r="E15" s="12"/>
      <c r="F15" s="23"/>
      <c r="G15" s="88"/>
      <c r="H15" s="60"/>
      <c r="I15" s="82"/>
    </row>
    <row r="16" spans="2:9" ht="15" x14ac:dyDescent="0.2">
      <c r="B16" s="40" t="s">
        <v>27</v>
      </c>
      <c r="C16" s="41"/>
      <c r="D16" s="42">
        <v>37</v>
      </c>
      <c r="E16" s="43">
        <f t="shared" ref="E16:E21" si="3">(D16*10.7639)</f>
        <v>398.26429999999999</v>
      </c>
      <c r="F16" s="52">
        <v>1</v>
      </c>
      <c r="G16" s="43">
        <f t="shared" ref="G16:G21" si="4">+F16*E16</f>
        <v>398.26429999999999</v>
      </c>
      <c r="H16" s="83">
        <f t="shared" ref="H16:H21" si="5">F16*I16</f>
        <v>0</v>
      </c>
      <c r="I16" s="95">
        <f>I2*E16</f>
        <v>0</v>
      </c>
    </row>
    <row r="17" spans="2:13" ht="15" x14ac:dyDescent="0.2">
      <c r="B17" s="44" t="s">
        <v>28</v>
      </c>
      <c r="C17" s="45"/>
      <c r="D17" s="46">
        <v>54</v>
      </c>
      <c r="E17" s="47">
        <f t="shared" si="3"/>
        <v>581.25059999999996</v>
      </c>
      <c r="F17" s="53">
        <v>8</v>
      </c>
      <c r="G17" s="47">
        <f t="shared" si="4"/>
        <v>4650.0047999999997</v>
      </c>
      <c r="H17" s="84">
        <f t="shared" si="5"/>
        <v>0</v>
      </c>
      <c r="I17" s="96">
        <f>I2*E17</f>
        <v>0</v>
      </c>
    </row>
    <row r="18" spans="2:13" ht="15" x14ac:dyDescent="0.2">
      <c r="B18" s="34" t="s">
        <v>24</v>
      </c>
      <c r="C18" s="35"/>
      <c r="D18" s="48">
        <v>67</v>
      </c>
      <c r="E18" s="36">
        <f t="shared" si="3"/>
        <v>721.18129999999996</v>
      </c>
      <c r="F18" s="54">
        <v>1</v>
      </c>
      <c r="G18" s="36">
        <f t="shared" si="4"/>
        <v>721.18129999999996</v>
      </c>
      <c r="H18" s="85">
        <f t="shared" si="5"/>
        <v>0</v>
      </c>
      <c r="I18" s="97">
        <f>I2*E18</f>
        <v>0</v>
      </c>
    </row>
    <row r="19" spans="2:13" ht="15" x14ac:dyDescent="0.2">
      <c r="B19" s="34" t="s">
        <v>24</v>
      </c>
      <c r="C19" s="35"/>
      <c r="D19" s="48">
        <v>79</v>
      </c>
      <c r="E19" s="36">
        <f t="shared" si="3"/>
        <v>850.34809999999993</v>
      </c>
      <c r="F19" s="54">
        <v>6</v>
      </c>
      <c r="G19" s="36">
        <f t="shared" si="4"/>
        <v>5102.0885999999991</v>
      </c>
      <c r="H19" s="85">
        <f t="shared" si="5"/>
        <v>0</v>
      </c>
      <c r="I19" s="97">
        <f>I2*E19</f>
        <v>0</v>
      </c>
    </row>
    <row r="20" spans="2:13" ht="15" x14ac:dyDescent="0.2">
      <c r="B20" s="37" t="s">
        <v>25</v>
      </c>
      <c r="C20" s="38"/>
      <c r="D20" s="49">
        <v>108</v>
      </c>
      <c r="E20" s="39">
        <f t="shared" si="3"/>
        <v>1162.5011999999999</v>
      </c>
      <c r="F20" s="55">
        <v>3</v>
      </c>
      <c r="G20" s="39">
        <f t="shared" si="4"/>
        <v>3487.5036</v>
      </c>
      <c r="H20" s="86">
        <f t="shared" si="5"/>
        <v>0</v>
      </c>
      <c r="I20" s="98">
        <f>I2*E20</f>
        <v>0</v>
      </c>
    </row>
    <row r="21" spans="2:13" ht="15" x14ac:dyDescent="0.2">
      <c r="B21" s="37" t="s">
        <v>25</v>
      </c>
      <c r="C21" s="38"/>
      <c r="D21" s="49">
        <v>119</v>
      </c>
      <c r="E21" s="39">
        <f t="shared" si="3"/>
        <v>1280.9041</v>
      </c>
      <c r="F21" s="55">
        <v>1</v>
      </c>
      <c r="G21" s="39">
        <f t="shared" si="4"/>
        <v>1280.9041</v>
      </c>
      <c r="H21" s="86">
        <f t="shared" si="5"/>
        <v>0</v>
      </c>
      <c r="I21" s="98">
        <f>I2*E21</f>
        <v>0</v>
      </c>
    </row>
    <row r="22" spans="2:13" x14ac:dyDescent="0.15">
      <c r="B22" s="25"/>
      <c r="C22" s="23"/>
      <c r="D22" s="14"/>
      <c r="E22" s="12"/>
      <c r="F22" s="23"/>
      <c r="G22" s="12"/>
      <c r="H22" s="60"/>
      <c r="I22" s="82"/>
    </row>
    <row r="23" spans="2:13" x14ac:dyDescent="0.15">
      <c r="B23" s="10" t="s">
        <v>18</v>
      </c>
      <c r="C23" s="23"/>
      <c r="D23" s="14"/>
      <c r="E23" s="12"/>
      <c r="F23" s="23"/>
      <c r="G23" s="12"/>
      <c r="H23" s="60"/>
      <c r="I23" s="82"/>
    </row>
    <row r="24" spans="2:13" ht="15" x14ac:dyDescent="0.2">
      <c r="B24" s="40" t="s">
        <v>27</v>
      </c>
      <c r="C24" s="41"/>
      <c r="D24" s="42">
        <v>37</v>
      </c>
      <c r="E24" s="43">
        <f t="shared" ref="E24:E29" si="6">(D24*10.7639)</f>
        <v>398.26429999999999</v>
      </c>
      <c r="F24" s="52">
        <v>1</v>
      </c>
      <c r="G24" s="43">
        <f t="shared" ref="G24:G29" si="7">+F24*E24</f>
        <v>398.26429999999999</v>
      </c>
      <c r="H24" s="83">
        <f t="shared" ref="H24:H29" si="8">F24*I24</f>
        <v>0</v>
      </c>
      <c r="I24" s="95">
        <f>I2*E24</f>
        <v>0</v>
      </c>
    </row>
    <row r="25" spans="2:13" ht="15" x14ac:dyDescent="0.2">
      <c r="B25" s="44" t="s">
        <v>28</v>
      </c>
      <c r="C25" s="45"/>
      <c r="D25" s="46">
        <v>54</v>
      </c>
      <c r="E25" s="47">
        <f t="shared" si="6"/>
        <v>581.25059999999996</v>
      </c>
      <c r="F25" s="53">
        <v>7</v>
      </c>
      <c r="G25" s="47">
        <f t="shared" si="7"/>
        <v>4068.7541999999999</v>
      </c>
      <c r="H25" s="84">
        <f t="shared" si="8"/>
        <v>0</v>
      </c>
      <c r="I25" s="96">
        <f>I2*E25</f>
        <v>0</v>
      </c>
      <c r="M25" s="26"/>
    </row>
    <row r="26" spans="2:13" ht="15" x14ac:dyDescent="0.2">
      <c r="B26" s="34" t="s">
        <v>24</v>
      </c>
      <c r="C26" s="35"/>
      <c r="D26" s="48">
        <v>67</v>
      </c>
      <c r="E26" s="36">
        <f t="shared" si="6"/>
        <v>721.18129999999996</v>
      </c>
      <c r="F26" s="54">
        <v>1</v>
      </c>
      <c r="G26" s="36">
        <f t="shared" si="7"/>
        <v>721.18129999999996</v>
      </c>
      <c r="H26" s="85">
        <f t="shared" si="8"/>
        <v>0</v>
      </c>
      <c r="I26" s="97">
        <f>I2*E26</f>
        <v>0</v>
      </c>
    </row>
    <row r="27" spans="2:13" ht="15" x14ac:dyDescent="0.2">
      <c r="B27" s="34" t="s">
        <v>24</v>
      </c>
      <c r="C27" s="35"/>
      <c r="D27" s="48">
        <v>79</v>
      </c>
      <c r="E27" s="36">
        <f t="shared" si="6"/>
        <v>850.34809999999993</v>
      </c>
      <c r="F27" s="54">
        <v>6</v>
      </c>
      <c r="G27" s="36">
        <f t="shared" si="7"/>
        <v>5102.0885999999991</v>
      </c>
      <c r="H27" s="85">
        <f t="shared" si="8"/>
        <v>0</v>
      </c>
      <c r="I27" s="97">
        <f>I2*E27</f>
        <v>0</v>
      </c>
    </row>
    <row r="28" spans="2:13" ht="15" x14ac:dyDescent="0.2">
      <c r="B28" s="37" t="s">
        <v>25</v>
      </c>
      <c r="C28" s="38"/>
      <c r="D28" s="49">
        <v>108</v>
      </c>
      <c r="E28" s="39">
        <f t="shared" si="6"/>
        <v>1162.5011999999999</v>
      </c>
      <c r="F28" s="55">
        <v>4</v>
      </c>
      <c r="G28" s="39">
        <f t="shared" si="7"/>
        <v>4650.0047999999997</v>
      </c>
      <c r="H28" s="86">
        <f t="shared" si="8"/>
        <v>0</v>
      </c>
      <c r="I28" s="98">
        <f>I2*E28</f>
        <v>0</v>
      </c>
    </row>
    <row r="29" spans="2:13" ht="15" x14ac:dyDescent="0.2">
      <c r="B29" s="37" t="s">
        <v>25</v>
      </c>
      <c r="C29" s="38"/>
      <c r="D29" s="49">
        <v>119</v>
      </c>
      <c r="E29" s="39">
        <f t="shared" si="6"/>
        <v>1280.9041</v>
      </c>
      <c r="F29" s="55">
        <v>1</v>
      </c>
      <c r="G29" s="39">
        <f t="shared" si="7"/>
        <v>1280.9041</v>
      </c>
      <c r="H29" s="86">
        <f t="shared" si="8"/>
        <v>0</v>
      </c>
      <c r="I29" s="98">
        <f>I2*E29</f>
        <v>0</v>
      </c>
    </row>
    <row r="30" spans="2:13" x14ac:dyDescent="0.15">
      <c r="B30" s="25"/>
      <c r="C30" s="23"/>
      <c r="D30" s="27"/>
      <c r="E30" s="28"/>
      <c r="F30" s="56"/>
      <c r="G30" s="12"/>
      <c r="H30" s="60"/>
      <c r="I30" s="82"/>
    </row>
    <row r="31" spans="2:13" x14ac:dyDescent="0.15">
      <c r="B31" s="10" t="s">
        <v>19</v>
      </c>
      <c r="C31" s="23"/>
      <c r="D31" s="27"/>
      <c r="E31" s="28"/>
      <c r="F31" s="56"/>
      <c r="G31" s="12"/>
      <c r="H31" s="60"/>
      <c r="I31" s="82"/>
    </row>
    <row r="32" spans="2:13" ht="15" x14ac:dyDescent="0.2">
      <c r="B32" s="40" t="s">
        <v>27</v>
      </c>
      <c r="C32" s="41"/>
      <c r="D32" s="42">
        <v>42</v>
      </c>
      <c r="E32" s="43">
        <f t="shared" ref="E32:E38" si="9">(D32*10.7639)</f>
        <v>452.0838</v>
      </c>
      <c r="F32" s="52">
        <v>1</v>
      </c>
      <c r="G32" s="43">
        <f t="shared" ref="G32:G38" si="10">+F32*E32</f>
        <v>452.0838</v>
      </c>
      <c r="H32" s="83">
        <f t="shared" ref="H32:H38" si="11">F32*I32</f>
        <v>0</v>
      </c>
      <c r="I32" s="95">
        <f>I2*E32</f>
        <v>0</v>
      </c>
    </row>
    <row r="33" spans="2:9" ht="15" x14ac:dyDescent="0.2">
      <c r="B33" s="40" t="s">
        <v>27</v>
      </c>
      <c r="C33" s="41"/>
      <c r="D33" s="42">
        <v>37</v>
      </c>
      <c r="E33" s="43">
        <f t="shared" si="9"/>
        <v>398.26429999999999</v>
      </c>
      <c r="F33" s="52">
        <v>1</v>
      </c>
      <c r="G33" s="43">
        <f t="shared" si="10"/>
        <v>398.26429999999999</v>
      </c>
      <c r="H33" s="83">
        <f t="shared" si="11"/>
        <v>0</v>
      </c>
      <c r="I33" s="95">
        <f>I2*E33</f>
        <v>0</v>
      </c>
    </row>
    <row r="34" spans="2:9" ht="15" x14ac:dyDescent="0.2">
      <c r="B34" s="44" t="s">
        <v>28</v>
      </c>
      <c r="C34" s="45"/>
      <c r="D34" s="46">
        <v>54</v>
      </c>
      <c r="E34" s="47">
        <f t="shared" si="9"/>
        <v>581.25059999999996</v>
      </c>
      <c r="F34" s="53">
        <v>4</v>
      </c>
      <c r="G34" s="47">
        <f t="shared" ref="G34" si="12">+F34*E34</f>
        <v>2325.0023999999999</v>
      </c>
      <c r="H34" s="84">
        <f t="shared" si="11"/>
        <v>0</v>
      </c>
      <c r="I34" s="96">
        <f>I2*E34</f>
        <v>0</v>
      </c>
    </row>
    <row r="35" spans="2:9" ht="15" x14ac:dyDescent="0.2">
      <c r="B35" s="34" t="s">
        <v>24</v>
      </c>
      <c r="C35" s="35"/>
      <c r="D35" s="48">
        <v>84</v>
      </c>
      <c r="E35" s="36">
        <f t="shared" si="9"/>
        <v>904.16759999999999</v>
      </c>
      <c r="F35" s="54">
        <v>1</v>
      </c>
      <c r="G35" s="36">
        <f t="shared" si="10"/>
        <v>904.16759999999999</v>
      </c>
      <c r="H35" s="85">
        <f t="shared" si="11"/>
        <v>0</v>
      </c>
      <c r="I35" s="97">
        <f>I2*E35</f>
        <v>0</v>
      </c>
    </row>
    <row r="36" spans="2:9" ht="15" x14ac:dyDescent="0.2">
      <c r="B36" s="34" t="s">
        <v>24</v>
      </c>
      <c r="C36" s="35"/>
      <c r="D36" s="48">
        <v>79</v>
      </c>
      <c r="E36" s="36">
        <f t="shared" si="9"/>
        <v>850.34809999999993</v>
      </c>
      <c r="F36" s="54">
        <v>4</v>
      </c>
      <c r="G36" s="36">
        <f t="shared" si="10"/>
        <v>3401.3923999999997</v>
      </c>
      <c r="H36" s="85">
        <f t="shared" si="11"/>
        <v>0</v>
      </c>
      <c r="I36" s="97">
        <f>I2*E36</f>
        <v>0</v>
      </c>
    </row>
    <row r="37" spans="2:9" ht="15" x14ac:dyDescent="0.2">
      <c r="B37" s="37" t="s">
        <v>25</v>
      </c>
      <c r="C37" s="38"/>
      <c r="D37" s="49">
        <v>108</v>
      </c>
      <c r="E37" s="39">
        <f t="shared" si="9"/>
        <v>1162.5011999999999</v>
      </c>
      <c r="F37" s="55">
        <v>4</v>
      </c>
      <c r="G37" s="39">
        <f t="shared" si="10"/>
        <v>4650.0047999999997</v>
      </c>
      <c r="H37" s="86">
        <f t="shared" si="11"/>
        <v>0</v>
      </c>
      <c r="I37" s="98">
        <f>I2*E37</f>
        <v>0</v>
      </c>
    </row>
    <row r="38" spans="2:9" ht="15" x14ac:dyDescent="0.2">
      <c r="B38" s="37" t="s">
        <v>25</v>
      </c>
      <c r="C38" s="38"/>
      <c r="D38" s="49">
        <v>119</v>
      </c>
      <c r="E38" s="39">
        <f t="shared" si="9"/>
        <v>1280.9041</v>
      </c>
      <c r="F38" s="55">
        <v>1</v>
      </c>
      <c r="G38" s="39">
        <f t="shared" si="10"/>
        <v>1280.9041</v>
      </c>
      <c r="H38" s="86">
        <f t="shared" si="11"/>
        <v>0</v>
      </c>
      <c r="I38" s="98">
        <f>I2*E38</f>
        <v>0</v>
      </c>
    </row>
    <row r="39" spans="2:9" x14ac:dyDescent="0.15">
      <c r="B39" s="25"/>
      <c r="C39" s="23"/>
      <c r="D39" s="27"/>
      <c r="E39" s="28"/>
      <c r="F39" s="56"/>
      <c r="G39" s="12"/>
      <c r="H39" s="60"/>
      <c r="I39" s="82"/>
    </row>
    <row r="40" spans="2:9" x14ac:dyDescent="0.15">
      <c r="B40" s="10" t="s">
        <v>20</v>
      </c>
      <c r="C40" s="23"/>
      <c r="D40" s="27"/>
      <c r="E40" s="28"/>
      <c r="F40" s="56"/>
      <c r="G40" s="12"/>
      <c r="H40" s="60"/>
      <c r="I40" s="82"/>
    </row>
    <row r="41" spans="2:9" ht="15" x14ac:dyDescent="0.2">
      <c r="B41" s="40" t="s">
        <v>27</v>
      </c>
      <c r="C41" s="41"/>
      <c r="D41" s="42">
        <v>42</v>
      </c>
      <c r="E41" s="43">
        <f t="shared" ref="E41:E47" si="13">(D41*10.7639)</f>
        <v>452.0838</v>
      </c>
      <c r="F41" s="52">
        <v>1</v>
      </c>
      <c r="G41" s="43">
        <f t="shared" ref="G41:G47" si="14">+F41*E41</f>
        <v>452.0838</v>
      </c>
      <c r="H41" s="83">
        <f t="shared" ref="H41:H47" si="15">F41*I41</f>
        <v>0</v>
      </c>
      <c r="I41" s="95">
        <f>I2*E41</f>
        <v>0</v>
      </c>
    </row>
    <row r="42" spans="2:9" ht="15" x14ac:dyDescent="0.2">
      <c r="B42" s="40" t="s">
        <v>27</v>
      </c>
      <c r="C42" s="41"/>
      <c r="D42" s="42">
        <v>37</v>
      </c>
      <c r="E42" s="43">
        <f t="shared" si="13"/>
        <v>398.26429999999999</v>
      </c>
      <c r="F42" s="52">
        <v>1</v>
      </c>
      <c r="G42" s="43">
        <f t="shared" si="14"/>
        <v>398.26429999999999</v>
      </c>
      <c r="H42" s="83">
        <f t="shared" si="15"/>
        <v>0</v>
      </c>
      <c r="I42" s="95">
        <f>I2*E42</f>
        <v>0</v>
      </c>
    </row>
    <row r="43" spans="2:9" ht="15" x14ac:dyDescent="0.2">
      <c r="B43" s="44" t="s">
        <v>28</v>
      </c>
      <c r="C43" s="45"/>
      <c r="D43" s="46">
        <v>54</v>
      </c>
      <c r="E43" s="47">
        <f t="shared" si="13"/>
        <v>581.25059999999996</v>
      </c>
      <c r="F43" s="53">
        <v>4</v>
      </c>
      <c r="G43" s="47">
        <f t="shared" si="14"/>
        <v>2325.0023999999999</v>
      </c>
      <c r="H43" s="84">
        <f t="shared" si="15"/>
        <v>0</v>
      </c>
      <c r="I43" s="96">
        <f>I2*E43</f>
        <v>0</v>
      </c>
    </row>
    <row r="44" spans="2:9" ht="15" x14ac:dyDescent="0.2">
      <c r="B44" s="34" t="s">
        <v>24</v>
      </c>
      <c r="C44" s="35"/>
      <c r="D44" s="48">
        <v>84</v>
      </c>
      <c r="E44" s="36">
        <f t="shared" si="13"/>
        <v>904.16759999999999</v>
      </c>
      <c r="F44" s="54">
        <v>1</v>
      </c>
      <c r="G44" s="36">
        <f t="shared" si="14"/>
        <v>904.16759999999999</v>
      </c>
      <c r="H44" s="85">
        <f t="shared" si="15"/>
        <v>0</v>
      </c>
      <c r="I44" s="97">
        <f>I2*E44</f>
        <v>0</v>
      </c>
    </row>
    <row r="45" spans="2:9" ht="15" x14ac:dyDescent="0.2">
      <c r="B45" s="34" t="s">
        <v>24</v>
      </c>
      <c r="C45" s="35"/>
      <c r="D45" s="48">
        <v>79</v>
      </c>
      <c r="E45" s="36">
        <f t="shared" si="13"/>
        <v>850.34809999999993</v>
      </c>
      <c r="F45" s="54">
        <v>4</v>
      </c>
      <c r="G45" s="36">
        <f t="shared" si="14"/>
        <v>3401.3923999999997</v>
      </c>
      <c r="H45" s="85">
        <f t="shared" si="15"/>
        <v>0</v>
      </c>
      <c r="I45" s="97">
        <f>I2*E45</f>
        <v>0</v>
      </c>
    </row>
    <row r="46" spans="2:9" ht="15" x14ac:dyDescent="0.2">
      <c r="B46" s="37" t="s">
        <v>25</v>
      </c>
      <c r="C46" s="38"/>
      <c r="D46" s="49">
        <v>108</v>
      </c>
      <c r="E46" s="39">
        <f t="shared" si="13"/>
        <v>1162.5011999999999</v>
      </c>
      <c r="F46" s="55">
        <v>3</v>
      </c>
      <c r="G46" s="39">
        <f t="shared" si="14"/>
        <v>3487.5036</v>
      </c>
      <c r="H46" s="86">
        <f t="shared" si="15"/>
        <v>0</v>
      </c>
      <c r="I46" s="98">
        <f>I2*E46</f>
        <v>0</v>
      </c>
    </row>
    <row r="47" spans="2:9" ht="15" x14ac:dyDescent="0.2">
      <c r="B47" s="37" t="s">
        <v>25</v>
      </c>
      <c r="C47" s="38"/>
      <c r="D47" s="49">
        <v>119</v>
      </c>
      <c r="E47" s="39">
        <f t="shared" si="13"/>
        <v>1280.9041</v>
      </c>
      <c r="F47" s="55">
        <v>1</v>
      </c>
      <c r="G47" s="39">
        <f t="shared" si="14"/>
        <v>1280.9041</v>
      </c>
      <c r="H47" s="86">
        <f t="shared" si="15"/>
        <v>0</v>
      </c>
      <c r="I47" s="98">
        <f>I2*E47</f>
        <v>0</v>
      </c>
    </row>
    <row r="48" spans="2:9" x14ac:dyDescent="0.15">
      <c r="B48" s="25"/>
      <c r="C48" s="23"/>
      <c r="D48" s="27"/>
      <c r="E48" s="28"/>
      <c r="F48" s="56"/>
      <c r="G48" s="60"/>
      <c r="H48" s="60"/>
      <c r="I48" s="82"/>
    </row>
    <row r="49" spans="2:9" x14ac:dyDescent="0.15">
      <c r="B49" s="10" t="s">
        <v>21</v>
      </c>
      <c r="C49" s="23"/>
      <c r="D49" s="27"/>
      <c r="E49" s="28"/>
      <c r="F49" s="56"/>
      <c r="G49" s="12"/>
      <c r="H49" s="60"/>
      <c r="I49" s="82"/>
    </row>
    <row r="50" spans="2:9" ht="15" x14ac:dyDescent="0.2">
      <c r="B50" s="40" t="s">
        <v>27</v>
      </c>
      <c r="C50" s="41"/>
      <c r="D50" s="42">
        <v>42</v>
      </c>
      <c r="E50" s="43">
        <f t="shared" ref="E50:E56" si="16">(D50*10.7639)</f>
        <v>452.0838</v>
      </c>
      <c r="F50" s="52">
        <v>1</v>
      </c>
      <c r="G50" s="43">
        <f t="shared" ref="G50:G56" si="17">+F50*E50</f>
        <v>452.0838</v>
      </c>
      <c r="H50" s="83">
        <f t="shared" ref="H50:H56" si="18">F50*I50</f>
        <v>0</v>
      </c>
      <c r="I50" s="95">
        <f>I2*E50</f>
        <v>0</v>
      </c>
    </row>
    <row r="51" spans="2:9" ht="15" x14ac:dyDescent="0.2">
      <c r="B51" s="40" t="s">
        <v>27</v>
      </c>
      <c r="C51" s="41"/>
      <c r="D51" s="42">
        <v>37</v>
      </c>
      <c r="E51" s="43">
        <f t="shared" si="16"/>
        <v>398.26429999999999</v>
      </c>
      <c r="F51" s="52">
        <v>1</v>
      </c>
      <c r="G51" s="43">
        <f t="shared" si="17"/>
        <v>398.26429999999999</v>
      </c>
      <c r="H51" s="83">
        <f t="shared" si="18"/>
        <v>0</v>
      </c>
      <c r="I51" s="95">
        <f>I2*E51</f>
        <v>0</v>
      </c>
    </row>
    <row r="52" spans="2:9" ht="15" x14ac:dyDescent="0.2">
      <c r="B52" s="44" t="s">
        <v>28</v>
      </c>
      <c r="C52" s="45"/>
      <c r="D52" s="46">
        <v>54</v>
      </c>
      <c r="E52" s="47">
        <f t="shared" si="16"/>
        <v>581.25059999999996</v>
      </c>
      <c r="F52" s="53">
        <v>4</v>
      </c>
      <c r="G52" s="47">
        <f t="shared" si="17"/>
        <v>2325.0023999999999</v>
      </c>
      <c r="H52" s="84">
        <f t="shared" si="18"/>
        <v>0</v>
      </c>
      <c r="I52" s="96">
        <f>I2*E52</f>
        <v>0</v>
      </c>
    </row>
    <row r="53" spans="2:9" ht="15" x14ac:dyDescent="0.2">
      <c r="B53" s="34" t="s">
        <v>24</v>
      </c>
      <c r="C53" s="35"/>
      <c r="D53" s="48">
        <v>84</v>
      </c>
      <c r="E53" s="36">
        <f t="shared" si="16"/>
        <v>904.16759999999999</v>
      </c>
      <c r="F53" s="54">
        <v>1</v>
      </c>
      <c r="G53" s="36">
        <f t="shared" si="17"/>
        <v>904.16759999999999</v>
      </c>
      <c r="H53" s="85">
        <f t="shared" si="18"/>
        <v>0</v>
      </c>
      <c r="I53" s="97">
        <f>I2*E53</f>
        <v>0</v>
      </c>
    </row>
    <row r="54" spans="2:9" ht="15" x14ac:dyDescent="0.2">
      <c r="B54" s="34" t="s">
        <v>24</v>
      </c>
      <c r="C54" s="35"/>
      <c r="D54" s="48">
        <v>79</v>
      </c>
      <c r="E54" s="36">
        <f t="shared" si="16"/>
        <v>850.34809999999993</v>
      </c>
      <c r="F54" s="54">
        <v>4</v>
      </c>
      <c r="G54" s="36">
        <f t="shared" si="17"/>
        <v>3401.3923999999997</v>
      </c>
      <c r="H54" s="85">
        <f t="shared" si="18"/>
        <v>0</v>
      </c>
      <c r="I54" s="97">
        <f>I2*E54</f>
        <v>0</v>
      </c>
    </row>
    <row r="55" spans="2:9" ht="15" x14ac:dyDescent="0.2">
      <c r="B55" s="37" t="s">
        <v>25</v>
      </c>
      <c r="C55" s="38"/>
      <c r="D55" s="49">
        <v>108</v>
      </c>
      <c r="E55" s="39">
        <f t="shared" si="16"/>
        <v>1162.5011999999999</v>
      </c>
      <c r="F55" s="55">
        <v>2</v>
      </c>
      <c r="G55" s="39">
        <f t="shared" si="17"/>
        <v>2325.0023999999999</v>
      </c>
      <c r="H55" s="86">
        <f t="shared" si="18"/>
        <v>0</v>
      </c>
      <c r="I55" s="98">
        <f>I2*E55</f>
        <v>0</v>
      </c>
    </row>
    <row r="56" spans="2:9" ht="15" x14ac:dyDescent="0.2">
      <c r="B56" s="37" t="s">
        <v>25</v>
      </c>
      <c r="C56" s="38"/>
      <c r="D56" s="49">
        <v>119</v>
      </c>
      <c r="E56" s="39">
        <f t="shared" si="16"/>
        <v>1280.9041</v>
      </c>
      <c r="F56" s="55">
        <v>1</v>
      </c>
      <c r="G56" s="39">
        <f t="shared" si="17"/>
        <v>1280.9041</v>
      </c>
      <c r="H56" s="86">
        <f t="shared" si="18"/>
        <v>0</v>
      </c>
      <c r="I56" s="98">
        <f>I2*E56</f>
        <v>0</v>
      </c>
    </row>
    <row r="57" spans="2:9" x14ac:dyDescent="0.15">
      <c r="B57" s="25"/>
      <c r="C57" s="23"/>
      <c r="D57" s="27"/>
      <c r="E57" s="28"/>
      <c r="F57" s="56"/>
      <c r="G57" s="12"/>
      <c r="H57" s="60"/>
      <c r="I57" s="82"/>
    </row>
    <row r="58" spans="2:9" x14ac:dyDescent="0.15">
      <c r="B58" s="10" t="s">
        <v>22</v>
      </c>
      <c r="C58" s="23"/>
      <c r="D58" s="27"/>
      <c r="E58" s="28"/>
      <c r="F58" s="56"/>
      <c r="G58" s="12"/>
      <c r="H58" s="60"/>
      <c r="I58" s="82"/>
    </row>
    <row r="59" spans="2:9" ht="15" x14ac:dyDescent="0.2">
      <c r="B59" s="44" t="s">
        <v>28</v>
      </c>
      <c r="C59" s="45"/>
      <c r="D59" s="46">
        <v>54</v>
      </c>
      <c r="E59" s="47">
        <f t="shared" ref="E59:E63" si="19">(D59*10.7639)</f>
        <v>581.25059999999996</v>
      </c>
      <c r="F59" s="53">
        <v>1</v>
      </c>
      <c r="G59" s="47">
        <f t="shared" ref="G59:G63" si="20">+F59*E59</f>
        <v>581.25059999999996</v>
      </c>
      <c r="H59" s="84">
        <f>F59*I59</f>
        <v>0</v>
      </c>
      <c r="I59" s="96">
        <f>I2*E59</f>
        <v>0</v>
      </c>
    </row>
    <row r="60" spans="2:9" ht="15" x14ac:dyDescent="0.2">
      <c r="B60" s="34" t="s">
        <v>24</v>
      </c>
      <c r="C60" s="35"/>
      <c r="D60" s="48">
        <v>79</v>
      </c>
      <c r="E60" s="36">
        <f t="shared" si="19"/>
        <v>850.34809999999993</v>
      </c>
      <c r="F60" s="54">
        <v>1</v>
      </c>
      <c r="G60" s="36">
        <f t="shared" si="20"/>
        <v>850.34809999999993</v>
      </c>
      <c r="H60" s="85">
        <f>F60*I60</f>
        <v>0</v>
      </c>
      <c r="I60" s="97">
        <f>I2*E60</f>
        <v>0</v>
      </c>
    </row>
    <row r="61" spans="2:9" ht="15" x14ac:dyDescent="0.2">
      <c r="B61" s="34" t="s">
        <v>24</v>
      </c>
      <c r="C61" s="35"/>
      <c r="D61" s="48">
        <v>84</v>
      </c>
      <c r="E61" s="36">
        <f t="shared" si="19"/>
        <v>904.16759999999999</v>
      </c>
      <c r="F61" s="54">
        <v>1</v>
      </c>
      <c r="G61" s="36">
        <f t="shared" si="20"/>
        <v>904.16759999999999</v>
      </c>
      <c r="H61" s="85">
        <f>F61*I61</f>
        <v>0</v>
      </c>
      <c r="I61" s="97">
        <f>I2*E61</f>
        <v>0</v>
      </c>
    </row>
    <row r="62" spans="2:9" ht="15" x14ac:dyDescent="0.2">
      <c r="B62" s="37" t="s">
        <v>25</v>
      </c>
      <c r="C62" s="38"/>
      <c r="D62" s="49">
        <v>108</v>
      </c>
      <c r="E62" s="39">
        <f t="shared" si="19"/>
        <v>1162.5011999999999</v>
      </c>
      <c r="F62" s="55">
        <v>1</v>
      </c>
      <c r="G62" s="39">
        <f t="shared" si="20"/>
        <v>1162.5011999999999</v>
      </c>
      <c r="H62" s="86">
        <f>F62*I62</f>
        <v>0</v>
      </c>
      <c r="I62" s="98">
        <f>I2*E62</f>
        <v>0</v>
      </c>
    </row>
    <row r="63" spans="2:9" ht="15" x14ac:dyDescent="0.2">
      <c r="B63" s="37" t="s">
        <v>25</v>
      </c>
      <c r="C63" s="38"/>
      <c r="D63" s="49">
        <v>119</v>
      </c>
      <c r="E63" s="39">
        <f t="shared" si="19"/>
        <v>1280.9041</v>
      </c>
      <c r="F63" s="55">
        <v>1</v>
      </c>
      <c r="G63" s="39">
        <f t="shared" si="20"/>
        <v>1280.9041</v>
      </c>
      <c r="H63" s="86">
        <f>F63*I63</f>
        <v>0</v>
      </c>
      <c r="I63" s="98">
        <f>I2*E63</f>
        <v>0</v>
      </c>
    </row>
    <row r="64" spans="2:9" x14ac:dyDescent="0.15">
      <c r="B64" s="25"/>
      <c r="C64" s="23"/>
      <c r="D64" s="27"/>
      <c r="E64" s="28"/>
      <c r="F64" s="56"/>
      <c r="G64" s="12"/>
      <c r="I64" s="82"/>
    </row>
    <row r="65" spans="2:9" ht="14" thickBot="1" x14ac:dyDescent="0.2">
      <c r="B65" s="89"/>
      <c r="C65" s="90"/>
      <c r="D65" s="90"/>
      <c r="E65" s="91"/>
      <c r="F65" s="92"/>
      <c r="G65" s="91"/>
      <c r="H65" s="91"/>
      <c r="I65" s="99"/>
    </row>
    <row r="66" spans="2:9" ht="15" thickTop="1" thickBot="1" x14ac:dyDescent="0.2">
      <c r="B66" s="100"/>
      <c r="C66" s="101"/>
      <c r="D66" s="102">
        <f>+G66/G80</f>
        <v>8378.9221571906328</v>
      </c>
      <c r="E66" s="102"/>
      <c r="F66" s="103">
        <f>SUM(F8:F65)</f>
        <v>111</v>
      </c>
      <c r="G66" s="102">
        <f>SUM(G8:G65)</f>
        <v>90190.718099999969</v>
      </c>
      <c r="H66" s="102">
        <f>SUM(H8:H65)</f>
        <v>0</v>
      </c>
      <c r="I66" s="104"/>
    </row>
    <row r="67" spans="2:9" ht="14" hidden="1" thickBot="1" x14ac:dyDescent="0.2">
      <c r="B67" s="21"/>
      <c r="C67" s="6"/>
      <c r="D67" s="6"/>
      <c r="E67" s="2"/>
      <c r="F67" s="59"/>
      <c r="G67" s="2"/>
      <c r="I67" s="60"/>
    </row>
    <row r="68" spans="2:9" hidden="1" x14ac:dyDescent="0.15">
      <c r="B68" s="8" t="s">
        <v>0</v>
      </c>
      <c r="C68" s="3"/>
      <c r="D68" s="3"/>
      <c r="E68" s="9"/>
      <c r="F68" s="57"/>
      <c r="G68" s="1"/>
      <c r="I68" s="60"/>
    </row>
    <row r="69" spans="2:9" hidden="1" x14ac:dyDescent="0.15">
      <c r="B69" s="10" t="s">
        <v>6</v>
      </c>
      <c r="C69" s="4" t="s">
        <v>7</v>
      </c>
      <c r="D69" s="4"/>
      <c r="I69" s="60"/>
    </row>
    <row r="70" spans="2:9" hidden="1" x14ac:dyDescent="0.15">
      <c r="B70" s="10"/>
      <c r="C70" s="4"/>
      <c r="D70" s="7"/>
      <c r="E70" s="4"/>
      <c r="F70" s="51"/>
      <c r="G70" s="4"/>
      <c r="I70" s="60"/>
    </row>
    <row r="71" spans="2:9" hidden="1" x14ac:dyDescent="0.15">
      <c r="B71" s="10"/>
      <c r="C71" s="4"/>
      <c r="D71" s="4"/>
      <c r="E71" s="4"/>
      <c r="F71" s="51"/>
      <c r="G71" s="15"/>
      <c r="I71" s="60"/>
    </row>
    <row r="72" spans="2:9" hidden="1" x14ac:dyDescent="0.15">
      <c r="B72" s="13"/>
      <c r="C72" s="17"/>
      <c r="D72" s="14">
        <v>0</v>
      </c>
      <c r="E72" s="12">
        <v>0</v>
      </c>
      <c r="F72" s="23"/>
      <c r="G72" s="15">
        <f>+E72*$G$80</f>
        <v>0</v>
      </c>
      <c r="I72" s="60"/>
    </row>
    <row r="73" spans="2:9" hidden="1" x14ac:dyDescent="0.15">
      <c r="B73" s="13" t="s">
        <v>5</v>
      </c>
      <c r="C73" s="24">
        <v>0</v>
      </c>
      <c r="D73" s="14">
        <v>1</v>
      </c>
      <c r="E73" s="12">
        <v>126.4</v>
      </c>
      <c r="F73" s="23"/>
      <c r="G73" s="12">
        <f>+(E73*$G$80)</f>
        <v>1360.5696</v>
      </c>
      <c r="I73" s="60"/>
    </row>
    <row r="74" spans="2:9" hidden="1" x14ac:dyDescent="0.15">
      <c r="B74" s="13"/>
      <c r="C74" s="17"/>
      <c r="D74" s="14"/>
      <c r="E74" s="12"/>
      <c r="F74" s="23"/>
      <c r="G74" s="15"/>
      <c r="I74" s="60"/>
    </row>
    <row r="75" spans="2:9" hidden="1" x14ac:dyDescent="0.15">
      <c r="B75" s="16"/>
      <c r="C75" s="11"/>
      <c r="D75" s="11"/>
      <c r="G75" s="15"/>
      <c r="I75" s="60"/>
    </row>
    <row r="76" spans="2:9" hidden="1" x14ac:dyDescent="0.15">
      <c r="B76" s="20"/>
      <c r="I76" s="60"/>
    </row>
    <row r="77" spans="2:9" ht="14" hidden="1" thickBot="1" x14ac:dyDescent="0.2">
      <c r="B77" s="18"/>
      <c r="C77" s="22"/>
      <c r="D77" s="19">
        <f>SUM(D72:D75)</f>
        <v>1</v>
      </c>
      <c r="E77" s="19">
        <f>SUM(E72:E76)</f>
        <v>126.4</v>
      </c>
      <c r="F77" s="58"/>
      <c r="G77" s="19">
        <f>SUM(G72:G76)</f>
        <v>1360.5696</v>
      </c>
      <c r="I77" s="60"/>
    </row>
    <row r="78" spans="2:9" x14ac:dyDescent="0.15">
      <c r="D78" s="72"/>
      <c r="E78" s="72"/>
      <c r="F78" s="51"/>
      <c r="G78" s="72"/>
      <c r="I78" s="60"/>
    </row>
    <row r="79" spans="2:9" ht="14" thickBot="1" x14ac:dyDescent="0.2">
      <c r="I79" s="60"/>
    </row>
    <row r="80" spans="2:9" x14ac:dyDescent="0.15">
      <c r="B80" s="8"/>
      <c r="C80" s="3"/>
      <c r="D80" s="3"/>
      <c r="E80" s="9"/>
      <c r="F80" s="57"/>
      <c r="G80" s="62">
        <v>10.763999999999999</v>
      </c>
      <c r="I80" s="60"/>
    </row>
    <row r="81" spans="2:9" x14ac:dyDescent="0.15">
      <c r="B81" s="10"/>
      <c r="C81" s="4"/>
      <c r="D81" s="4"/>
      <c r="G81" s="63"/>
      <c r="I81" s="60"/>
    </row>
    <row r="82" spans="2:9" x14ac:dyDescent="0.15">
      <c r="B82" s="10"/>
      <c r="C82" s="4"/>
      <c r="D82" s="4" t="s">
        <v>31</v>
      </c>
      <c r="E82" s="4" t="s">
        <v>31</v>
      </c>
      <c r="G82" s="64" t="s">
        <v>31</v>
      </c>
      <c r="I82" s="60"/>
    </row>
    <row r="83" spans="2:9" x14ac:dyDescent="0.15">
      <c r="B83" s="10"/>
      <c r="C83" s="4" t="s">
        <v>8</v>
      </c>
      <c r="D83" s="4" t="s">
        <v>2</v>
      </c>
      <c r="E83" s="11" t="s">
        <v>3</v>
      </c>
      <c r="F83" s="51" t="s">
        <v>9</v>
      </c>
      <c r="G83" s="65" t="s">
        <v>3</v>
      </c>
      <c r="I83" s="60"/>
    </row>
    <row r="84" spans="2:9" x14ac:dyDescent="0.15">
      <c r="B84" s="13"/>
      <c r="C84" s="17"/>
      <c r="D84" s="27"/>
      <c r="E84" s="28"/>
      <c r="F84" s="23"/>
      <c r="G84" s="66"/>
      <c r="I84" s="60"/>
    </row>
    <row r="85" spans="2:9" x14ac:dyDescent="0.15">
      <c r="B85" s="10" t="s">
        <v>11</v>
      </c>
      <c r="C85" s="17"/>
      <c r="D85" s="27"/>
      <c r="E85" s="28"/>
      <c r="F85" s="23"/>
      <c r="G85" s="66"/>
      <c r="I85" s="60"/>
    </row>
    <row r="86" spans="2:9" ht="16" x14ac:dyDescent="0.2">
      <c r="B86" s="29" t="s">
        <v>29</v>
      </c>
      <c r="C86" s="67"/>
      <c r="D86" s="68">
        <v>2739</v>
      </c>
      <c r="E86" s="69">
        <f>+D86*G80</f>
        <v>29482.595999999998</v>
      </c>
      <c r="F86" s="23"/>
      <c r="G86" s="66"/>
      <c r="I86" s="60"/>
    </row>
    <row r="87" spans="2:9" ht="16" x14ac:dyDescent="0.15">
      <c r="B87" s="30" t="s">
        <v>30</v>
      </c>
      <c r="C87" s="70"/>
      <c r="D87" s="68">
        <v>2734</v>
      </c>
      <c r="E87" s="69">
        <f>+D87*G80</f>
        <v>29428.775999999998</v>
      </c>
      <c r="G87" s="66"/>
      <c r="I87" s="60"/>
    </row>
    <row r="88" spans="2:9" ht="16" x14ac:dyDescent="0.15">
      <c r="B88" s="30"/>
      <c r="C88" s="70"/>
      <c r="D88" s="68"/>
      <c r="E88" s="69">
        <f>(D88*10.7639)</f>
        <v>0</v>
      </c>
      <c r="F88" s="23"/>
      <c r="G88" s="66"/>
      <c r="I88" s="60"/>
    </row>
    <row r="89" spans="2:9" x14ac:dyDescent="0.15">
      <c r="B89" s="13"/>
      <c r="C89" s="17"/>
      <c r="D89" s="27"/>
      <c r="E89" s="28"/>
      <c r="F89" s="23"/>
      <c r="G89" s="66"/>
      <c r="I89" s="60"/>
    </row>
    <row r="90" spans="2:9" x14ac:dyDescent="0.15">
      <c r="B90" s="10" t="s">
        <v>14</v>
      </c>
      <c r="C90" s="17"/>
      <c r="D90" s="27"/>
      <c r="E90" s="28"/>
      <c r="F90" s="23"/>
      <c r="G90" s="66"/>
      <c r="I90" s="60"/>
    </row>
    <row r="91" spans="2:9" ht="16" x14ac:dyDescent="0.2">
      <c r="B91" s="29"/>
      <c r="C91" s="67"/>
      <c r="D91" s="68"/>
      <c r="E91" s="69">
        <f>(D91*10.7639)</f>
        <v>0</v>
      </c>
      <c r="F91" s="23"/>
      <c r="G91" s="66"/>
      <c r="I91" s="60"/>
    </row>
    <row r="92" spans="2:9" ht="16" x14ac:dyDescent="0.15">
      <c r="B92" s="30"/>
      <c r="C92" s="70"/>
      <c r="D92" s="68"/>
      <c r="E92" s="69">
        <f>(D92*10.7639)</f>
        <v>0</v>
      </c>
      <c r="F92" s="23"/>
      <c r="G92" s="66"/>
      <c r="I92" s="60"/>
    </row>
    <row r="93" spans="2:9" ht="16" x14ac:dyDescent="0.15">
      <c r="B93" s="30"/>
      <c r="C93" s="70"/>
      <c r="D93" s="68"/>
      <c r="E93" s="69">
        <f>(D93*10.7639)</f>
        <v>0</v>
      </c>
      <c r="F93" s="23"/>
      <c r="G93" s="66"/>
      <c r="I93" s="60"/>
    </row>
    <row r="94" spans="2:9" x14ac:dyDescent="0.15">
      <c r="B94" s="13"/>
      <c r="C94" s="17"/>
      <c r="D94" s="14"/>
      <c r="E94" s="12"/>
      <c r="F94" s="23"/>
      <c r="G94" s="66"/>
      <c r="I94" s="60"/>
    </row>
    <row r="95" spans="2:9" x14ac:dyDescent="0.15">
      <c r="B95" s="13"/>
      <c r="C95" s="17"/>
      <c r="D95" s="14"/>
      <c r="E95" s="12"/>
      <c r="F95" s="23"/>
      <c r="G95" s="66"/>
      <c r="I95" s="60"/>
    </row>
    <row r="96" spans="2:9" x14ac:dyDescent="0.15">
      <c r="B96" s="13"/>
      <c r="C96" s="17"/>
      <c r="D96" s="31"/>
      <c r="E96" s="12"/>
      <c r="F96" s="23"/>
      <c r="G96" s="66"/>
      <c r="I96" s="60"/>
    </row>
    <row r="97" spans="2:9" x14ac:dyDescent="0.15">
      <c r="B97" s="13"/>
      <c r="C97" s="17"/>
      <c r="D97" s="17"/>
      <c r="E97" s="12"/>
      <c r="F97" s="23"/>
      <c r="G97" s="66"/>
      <c r="I97" s="60"/>
    </row>
    <row r="98" spans="2:9" ht="14" thickBot="1" x14ac:dyDescent="0.2">
      <c r="B98" s="18"/>
      <c r="C98" s="22"/>
      <c r="D98" s="19">
        <f>SUM(D86:D97)</f>
        <v>5473</v>
      </c>
      <c r="E98" s="19">
        <f>SUM(E86:E97)</f>
        <v>58911.371999999996</v>
      </c>
      <c r="F98" s="58"/>
      <c r="G98" s="71"/>
      <c r="I98" s="60"/>
    </row>
    <row r="99" spans="2:9" ht="14" thickTop="1" x14ac:dyDescent="0.15">
      <c r="B99" s="20"/>
      <c r="D99" s="72"/>
      <c r="E99" s="72"/>
      <c r="F99" s="51"/>
      <c r="G99" s="73"/>
      <c r="I99" s="60"/>
    </row>
    <row r="100" spans="2:9" x14ac:dyDescent="0.15">
      <c r="B100" s="10"/>
      <c r="C100" s="4"/>
      <c r="D100" s="4"/>
      <c r="G100" s="63"/>
      <c r="I100" s="60"/>
    </row>
    <row r="101" spans="2:9" x14ac:dyDescent="0.15">
      <c r="B101" s="10"/>
      <c r="C101" s="4"/>
      <c r="D101" s="4" t="s">
        <v>1</v>
      </c>
      <c r="E101" s="4" t="s">
        <v>1</v>
      </c>
      <c r="G101" s="64" t="s">
        <v>1</v>
      </c>
      <c r="I101" s="60"/>
    </row>
    <row r="102" spans="2:9" x14ac:dyDescent="0.15">
      <c r="B102" s="10" t="s">
        <v>26</v>
      </c>
      <c r="C102" s="4" t="s">
        <v>8</v>
      </c>
      <c r="D102" s="4" t="s">
        <v>2</v>
      </c>
      <c r="E102" s="11" t="s">
        <v>3</v>
      </c>
      <c r="F102" s="51" t="s">
        <v>9</v>
      </c>
      <c r="G102" s="65" t="s">
        <v>3</v>
      </c>
      <c r="I102" s="60"/>
    </row>
    <row r="103" spans="2:9" x14ac:dyDescent="0.15">
      <c r="B103" s="10" t="s">
        <v>15</v>
      </c>
      <c r="C103" s="17"/>
      <c r="D103" s="14"/>
      <c r="E103" s="12"/>
      <c r="F103" s="23"/>
      <c r="G103" s="66"/>
      <c r="I103" s="60"/>
    </row>
    <row r="104" spans="2:9" ht="16" x14ac:dyDescent="0.2">
      <c r="B104" s="29" t="s">
        <v>12</v>
      </c>
      <c r="C104" s="67" t="s">
        <v>13</v>
      </c>
      <c r="D104" s="68">
        <v>129</v>
      </c>
      <c r="E104" s="69">
        <f>(D104*10.7639)</f>
        <v>1388.5430999999999</v>
      </c>
      <c r="G104" s="66"/>
      <c r="I104" s="60"/>
    </row>
    <row r="105" spans="2:9" x14ac:dyDescent="0.15">
      <c r="B105" s="16"/>
      <c r="C105" s="11"/>
      <c r="D105" s="32"/>
      <c r="E105" s="74"/>
      <c r="G105" s="66"/>
      <c r="I105" s="60"/>
    </row>
    <row r="106" spans="2:9" x14ac:dyDescent="0.15">
      <c r="B106" s="10" t="s">
        <v>16</v>
      </c>
      <c r="C106" s="11"/>
      <c r="D106" s="32"/>
      <c r="E106" s="74"/>
      <c r="G106" s="66"/>
      <c r="I106" s="60"/>
    </row>
    <row r="107" spans="2:9" ht="16" x14ac:dyDescent="0.2">
      <c r="B107" s="29" t="s">
        <v>12</v>
      </c>
      <c r="C107" s="67" t="s">
        <v>13</v>
      </c>
      <c r="D107" s="68">
        <v>148</v>
      </c>
      <c r="E107" s="69">
        <f>(D107*10.7639)</f>
        <v>1593.0572</v>
      </c>
      <c r="G107" s="66"/>
      <c r="I107" s="60"/>
    </row>
    <row r="108" spans="2:9" ht="16" x14ac:dyDescent="0.2">
      <c r="B108" s="29" t="s">
        <v>17</v>
      </c>
      <c r="C108" s="67"/>
      <c r="D108" s="68">
        <v>122</v>
      </c>
      <c r="E108" s="69">
        <f>(D108*10.7639)</f>
        <v>1313.1958</v>
      </c>
      <c r="G108" s="66"/>
      <c r="I108" s="60"/>
    </row>
    <row r="109" spans="2:9" x14ac:dyDescent="0.15">
      <c r="B109" s="16"/>
      <c r="C109" s="11"/>
      <c r="D109" s="32"/>
      <c r="E109" s="74"/>
      <c r="G109" s="66"/>
      <c r="I109" s="60"/>
    </row>
    <row r="110" spans="2:9" x14ac:dyDescent="0.15">
      <c r="B110" s="10" t="s">
        <v>18</v>
      </c>
      <c r="C110" s="11"/>
      <c r="D110" s="32"/>
      <c r="E110" s="74"/>
      <c r="G110" s="66"/>
      <c r="I110" s="60"/>
    </row>
    <row r="111" spans="2:9" ht="16" x14ac:dyDescent="0.2">
      <c r="B111" s="29" t="s">
        <v>12</v>
      </c>
      <c r="C111" s="67" t="s">
        <v>13</v>
      </c>
      <c r="D111" s="68">
        <v>140</v>
      </c>
      <c r="E111" s="69">
        <f>(D111*10.7639)</f>
        <v>1506.9459999999999</v>
      </c>
      <c r="F111" s="23"/>
      <c r="G111" s="66"/>
      <c r="I111" s="60"/>
    </row>
    <row r="112" spans="2:9" x14ac:dyDescent="0.15">
      <c r="B112" s="13"/>
      <c r="C112" s="17"/>
      <c r="D112" s="27"/>
      <c r="E112" s="28"/>
      <c r="F112" s="23"/>
      <c r="G112" s="66"/>
      <c r="I112" s="60"/>
    </row>
    <row r="113" spans="2:9" x14ac:dyDescent="0.15">
      <c r="B113" s="10" t="s">
        <v>19</v>
      </c>
      <c r="C113" s="17"/>
      <c r="D113" s="27"/>
      <c r="E113" s="28"/>
      <c r="F113" s="23"/>
      <c r="G113" s="66"/>
      <c r="I113" s="60"/>
    </row>
    <row r="114" spans="2:9" ht="16" x14ac:dyDescent="0.2">
      <c r="B114" s="29" t="s">
        <v>12</v>
      </c>
      <c r="C114" s="67" t="s">
        <v>13</v>
      </c>
      <c r="D114" s="68">
        <v>135</v>
      </c>
      <c r="E114" s="69">
        <f>(D114*10.7639)</f>
        <v>1453.1264999999999</v>
      </c>
      <c r="F114" s="23"/>
      <c r="G114" s="66"/>
      <c r="I114" s="60"/>
    </row>
    <row r="115" spans="2:9" x14ac:dyDescent="0.15">
      <c r="B115" s="13"/>
      <c r="C115" s="17"/>
      <c r="D115" s="27"/>
      <c r="E115" s="28"/>
      <c r="F115" s="23"/>
      <c r="G115" s="66"/>
      <c r="I115" s="60"/>
    </row>
    <row r="116" spans="2:9" x14ac:dyDescent="0.15">
      <c r="B116" s="10" t="s">
        <v>20</v>
      </c>
      <c r="C116" s="17"/>
      <c r="D116" s="27"/>
      <c r="E116" s="28"/>
      <c r="F116" s="23"/>
      <c r="G116" s="66"/>
      <c r="I116" s="60"/>
    </row>
    <row r="117" spans="2:9" ht="16" x14ac:dyDescent="0.2">
      <c r="B117" s="29" t="s">
        <v>12</v>
      </c>
      <c r="C117" s="67" t="s">
        <v>13</v>
      </c>
      <c r="D117" s="68">
        <v>135</v>
      </c>
      <c r="E117" s="69">
        <f>(D117*10.7639)</f>
        <v>1453.1264999999999</v>
      </c>
      <c r="F117" s="23"/>
      <c r="G117" s="66"/>
      <c r="I117" s="60"/>
    </row>
    <row r="118" spans="2:9" x14ac:dyDescent="0.15">
      <c r="B118" s="13"/>
      <c r="C118" s="17"/>
      <c r="D118" s="27"/>
      <c r="E118" s="28"/>
      <c r="F118" s="23"/>
      <c r="G118" s="66"/>
      <c r="I118" s="60"/>
    </row>
    <row r="119" spans="2:9" x14ac:dyDescent="0.15">
      <c r="B119" s="10" t="s">
        <v>21</v>
      </c>
      <c r="C119" s="17"/>
      <c r="D119" s="27"/>
      <c r="E119" s="28"/>
      <c r="F119" s="23"/>
      <c r="G119" s="66"/>
      <c r="I119" s="60"/>
    </row>
    <row r="120" spans="2:9" ht="16" x14ac:dyDescent="0.2">
      <c r="B120" s="29" t="s">
        <v>12</v>
      </c>
      <c r="C120" s="67" t="s">
        <v>13</v>
      </c>
      <c r="D120" s="68">
        <v>105</v>
      </c>
      <c r="E120" s="69">
        <f>(D120*10.7639)</f>
        <v>1130.2094999999999</v>
      </c>
      <c r="F120" s="23"/>
      <c r="G120" s="66"/>
      <c r="I120" s="60"/>
    </row>
    <row r="121" spans="2:9" x14ac:dyDescent="0.15">
      <c r="B121" s="13"/>
      <c r="C121" s="17"/>
      <c r="D121" s="27"/>
      <c r="E121" s="28"/>
      <c r="F121" s="23"/>
      <c r="G121" s="66"/>
      <c r="I121" s="60"/>
    </row>
    <row r="122" spans="2:9" x14ac:dyDescent="0.15">
      <c r="B122" s="10" t="s">
        <v>22</v>
      </c>
      <c r="C122" s="17"/>
      <c r="D122" s="27"/>
      <c r="E122" s="28">
        <v>0</v>
      </c>
      <c r="F122" s="23"/>
      <c r="G122" s="66"/>
      <c r="I122" s="60"/>
    </row>
    <row r="123" spans="2:9" ht="16" x14ac:dyDescent="0.2">
      <c r="B123" s="33" t="s">
        <v>10</v>
      </c>
      <c r="C123" s="75" t="s">
        <v>13</v>
      </c>
      <c r="D123" s="76">
        <v>97</v>
      </c>
      <c r="E123" s="69">
        <f>(D123*10.7639)</f>
        <v>1044.0982999999999</v>
      </c>
      <c r="F123" s="23"/>
      <c r="G123" s="66"/>
      <c r="I123" s="60"/>
    </row>
    <row r="124" spans="2:9" x14ac:dyDescent="0.15">
      <c r="B124" s="13"/>
      <c r="C124" s="17"/>
      <c r="D124" s="14"/>
      <c r="E124" s="12"/>
      <c r="F124" s="23"/>
      <c r="G124" s="66"/>
      <c r="I124" s="60"/>
    </row>
    <row r="125" spans="2:9" x14ac:dyDescent="0.15">
      <c r="B125" s="13"/>
      <c r="C125" s="17"/>
      <c r="D125" s="17"/>
      <c r="E125" s="12"/>
      <c r="F125" s="23"/>
      <c r="G125" s="66"/>
      <c r="I125" s="60"/>
    </row>
    <row r="126" spans="2:9" ht="14" thickBot="1" x14ac:dyDescent="0.2">
      <c r="B126" s="77"/>
      <c r="C126" s="78"/>
      <c r="D126" s="79">
        <f>SUM(D104:D125)</f>
        <v>1011</v>
      </c>
      <c r="E126" s="79">
        <f>SUM(E104:E125)</f>
        <v>10882.302900000001</v>
      </c>
      <c r="F126" s="80"/>
      <c r="G126" s="81"/>
      <c r="I126" s="60"/>
    </row>
    <row r="127" spans="2:9" x14ac:dyDescent="0.15">
      <c r="I127" s="60"/>
    </row>
  </sheetData>
  <phoneticPr fontId="4" type="noConversion"/>
  <printOptions gridLines="1"/>
  <pageMargins left="0.27" right="0.17" top="0.3" bottom="0.27" header="0.23" footer="0.17"/>
  <pageSetup paperSize="9" scale="43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Of Accomodation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Nirav</dc:creator>
  <cp:lastModifiedBy>Microsoft Office User</cp:lastModifiedBy>
  <cp:lastPrinted>2020-02-14T18:52:12Z</cp:lastPrinted>
  <dcterms:created xsi:type="dcterms:W3CDTF">2005-10-31T22:39:55Z</dcterms:created>
  <dcterms:modified xsi:type="dcterms:W3CDTF">2023-01-03T12:21:42Z</dcterms:modified>
</cp:coreProperties>
</file>